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autoCompressPictures="0" defaultThemeVersion="124226"/>
  <bookViews>
    <workbookView xWindow="28800" yWindow="0" windowWidth="38400" windowHeight="16440" tabRatio="741"/>
  </bookViews>
  <sheets>
    <sheet name="Directions" sheetId="13" r:id="rId1"/>
    <sheet name="High School Framework" sheetId="20" r:id="rId2"/>
  </sheets>
  <externalReferences>
    <externalReference r:id="rId3"/>
  </externalReferences>
  <definedNames>
    <definedName name="a" localSheetId="1">#REF!</definedName>
    <definedName name="a">#REF!</definedName>
    <definedName name="altgw_es">'[1]Alternative gateway data'!$A$4:$G$34</definedName>
    <definedName name="altgw_hdg">'[1]Alternative gateway data'!$A$4:$G$4</definedName>
    <definedName name="altgw_ms">'[1]Alternative gateway data'!$A$38:$G$69</definedName>
    <definedName name="Demographics" localSheetId="1">#REF!</definedName>
    <definedName name="Demographics">#REF!</definedName>
    <definedName name="ELA_1_Year_of_Progress" localSheetId="1">#REF!</definedName>
    <definedName name="ELA_1_Year_of_Progress">#REF!</definedName>
    <definedName name="ELA_Avg_Change_for_Level_1_2" localSheetId="1">#REF!</definedName>
    <definedName name="ELA_Avg_Change_for_Level_1_2">#REF!</definedName>
    <definedName name="ELA_Avg_Change_for_Level_3_4" localSheetId="1">#REF!</definedName>
    <definedName name="ELA_Avg_Change_for_Level_3_4">#REF!</definedName>
    <definedName name="ELA_Performance" localSheetId="1">#REF!</definedName>
    <definedName name="ELA_Performance">#REF!</definedName>
    <definedName name="Math_1_Year_of_Progress" localSheetId="1">#REF!</definedName>
    <definedName name="Math_1_Year_of_Progress">#REF!</definedName>
    <definedName name="Math_Avg_Change_for_Level_1_2" localSheetId="1">#REF!</definedName>
    <definedName name="Math_Avg_Change_for_Level_1_2">#REF!</definedName>
    <definedName name="Math_Avg_Change_for_Level_3_4" localSheetId="1">#REF!</definedName>
    <definedName name="Math_Avg_Change_for_Level_3_4">#REF!</definedName>
    <definedName name="Math_Performance" localSheetId="1">#REF!</definedName>
    <definedName name="Math_Performance">#REF!</definedName>
    <definedName name="mission">'[1]Mission specific data'!$A$4:$AB$129</definedName>
    <definedName name="mission_hdg">'[1]Mission specific data'!$A$4:$AB$4</definedName>
    <definedName name="mission_specific">'[1]Mission specific data'!$A$3:$AC$129</definedName>
    <definedName name="mission_specific_hdg">'[1]Mission specific data'!$A$4:$AC$4</definedName>
    <definedName name="_xlnm.Print_Area" localSheetId="1">'High School Framework'!$A$2:$AN$56</definedName>
    <definedName name="rawscores" localSheetId="1">#REF!</definedName>
    <definedName name="rawscores">#REF!</definedName>
    <definedName name="rawscores_hdg" localSheetId="1">#REF!</definedName>
    <definedName name="rawscores_hdg">#REF!</definedName>
    <definedName name="scalescore_predefined">'[1]Scaled scores'!$A$3:$AC$225</definedName>
    <definedName name="scalescore_predefined_hdg">'[1]Scaled scores'!$A$3:$AC$3</definedName>
    <definedName name="School_Data" localSheetId="1">#REF!</definedName>
    <definedName name="School_Data">#REF!</definedName>
    <definedName name="ss_hdg">'[1]School-specified data (non-std)'!$A$5:$S$5</definedName>
    <definedName name="targets">'[1]Targets and tiers'!$B$7:$G$49</definedName>
    <definedName name="targets_hdg">'[1]Targets and tiers'!$B$7:$G$7</definedName>
    <definedName name="tiers">'[1]Targets and tiers'!$J$5:$M$14</definedName>
    <definedName name="tiers_hdg">'[1]Targets and tiers'!$J$5:$M$5</definedName>
    <definedName name="weights">[1]Weights!$A$8:$AW$51</definedName>
    <definedName name="weights_hdg">[1]Weights!$A$8:$AW$8</definedName>
  </definedNames>
  <calcPr calcId="14562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M38" i="20" l="1"/>
  <c r="AI43" i="20"/>
  <c r="M44" i="20"/>
  <c r="N44" i="20"/>
  <c r="O44" i="20"/>
  <c r="P44" i="20"/>
  <c r="Q44" i="20"/>
  <c r="R44" i="20"/>
  <c r="S44" i="20"/>
  <c r="T44" i="20"/>
  <c r="U44" i="20"/>
  <c r="V44" i="20"/>
  <c r="W44" i="20"/>
  <c r="X44" i="20"/>
  <c r="Y44" i="20"/>
  <c r="Z44" i="20"/>
  <c r="AA44" i="20"/>
  <c r="AB44" i="20"/>
  <c r="AC44" i="20"/>
  <c r="AD44" i="20"/>
  <c r="AE44" i="20"/>
  <c r="AF44" i="20"/>
  <c r="AI22" i="20"/>
  <c r="AK22" i="20"/>
  <c r="AM22" i="20"/>
  <c r="AI24" i="20"/>
  <c r="AK24" i="20"/>
  <c r="AI46" i="20"/>
  <c r="AK46" i="20"/>
  <c r="AI44" i="20"/>
  <c r="AK44" i="20"/>
  <c r="AM44" i="20"/>
  <c r="AI40" i="20"/>
  <c r="AK40" i="20"/>
  <c r="AI38" i="20"/>
  <c r="AK38" i="20"/>
  <c r="AI32" i="20"/>
  <c r="AK32" i="20"/>
  <c r="AI30" i="20"/>
  <c r="AK30" i="20"/>
  <c r="AI27" i="20"/>
  <c r="AK27" i="20"/>
  <c r="AI48" i="20"/>
  <c r="AK48" i="20"/>
  <c r="AI55" i="20"/>
  <c r="AK55" i="20"/>
  <c r="AM55" i="20"/>
  <c r="AI53" i="20"/>
  <c r="AK53" i="20"/>
  <c r="AM53" i="20"/>
  <c r="AI51" i="20"/>
  <c r="AK51" i="20"/>
  <c r="AM51" i="20"/>
  <c r="AM48" i="20"/>
  <c r="AI42" i="20"/>
  <c r="AK42" i="20"/>
  <c r="AM42" i="20"/>
  <c r="AM40" i="20"/>
  <c r="AI34" i="20"/>
  <c r="AK34" i="20"/>
  <c r="AM32" i="20"/>
  <c r="AM30" i="20"/>
  <c r="AI28" i="20"/>
  <c r="AM28" i="20"/>
  <c r="AK28" i="20"/>
  <c r="AK23" i="20"/>
  <c r="AI25" i="20"/>
  <c r="AK25" i="20"/>
  <c r="AI26" i="20"/>
  <c r="AK26" i="20"/>
  <c r="AI36" i="20"/>
  <c r="AK36" i="20"/>
  <c r="AI49" i="20"/>
  <c r="AK49" i="20"/>
  <c r="M48" i="20"/>
  <c r="N48" i="20"/>
  <c r="O48" i="20"/>
  <c r="P48" i="20"/>
  <c r="Q48" i="20"/>
  <c r="R48" i="20"/>
  <c r="S48" i="20"/>
  <c r="AF46" i="20"/>
  <c r="AE46" i="20"/>
  <c r="AD46" i="20"/>
  <c r="AC46" i="20"/>
  <c r="AB46" i="20"/>
  <c r="AA46" i="20"/>
  <c r="Z46" i="20"/>
  <c r="Y46" i="20"/>
  <c r="X46" i="20"/>
  <c r="W46" i="20"/>
  <c r="V46" i="20"/>
  <c r="U46" i="20"/>
  <c r="T46" i="20"/>
  <c r="S46" i="20"/>
  <c r="R46" i="20"/>
  <c r="Q46" i="20"/>
  <c r="P46" i="20"/>
  <c r="O46" i="20"/>
  <c r="N46" i="20"/>
  <c r="M46" i="20"/>
  <c r="M22" i="20"/>
  <c r="N22" i="20"/>
  <c r="O22" i="20"/>
  <c r="P22" i="20"/>
  <c r="Q22" i="20"/>
  <c r="R22" i="20"/>
  <c r="S22" i="20"/>
  <c r="T22" i="20"/>
  <c r="U22" i="20"/>
  <c r="V22" i="20"/>
  <c r="W22" i="20"/>
  <c r="X22" i="20"/>
  <c r="Y22" i="20"/>
  <c r="Z22" i="20"/>
  <c r="AA22" i="20"/>
  <c r="AB22" i="20"/>
  <c r="AC22" i="20"/>
  <c r="AD22" i="20"/>
  <c r="AE22" i="20"/>
  <c r="AF22" i="20"/>
  <c r="M24" i="20"/>
  <c r="N24" i="20"/>
  <c r="O24" i="20"/>
  <c r="P24" i="20"/>
  <c r="Q24" i="20"/>
  <c r="R24" i="20"/>
  <c r="S24" i="20"/>
  <c r="T24" i="20"/>
  <c r="U24" i="20"/>
  <c r="V24" i="20"/>
  <c r="W24" i="20"/>
  <c r="X24" i="20"/>
  <c r="Y24" i="20"/>
  <c r="Z24" i="20"/>
  <c r="AA24" i="20"/>
  <c r="AB24" i="20"/>
  <c r="AC24" i="20"/>
  <c r="AD24" i="20"/>
  <c r="AE24" i="20"/>
  <c r="AF24" i="20"/>
  <c r="M28" i="20"/>
  <c r="N28" i="20"/>
  <c r="O28" i="20"/>
  <c r="P28" i="20"/>
  <c r="Q28" i="20"/>
  <c r="R28" i="20"/>
  <c r="S28" i="20"/>
  <c r="T28" i="20"/>
  <c r="U28" i="20"/>
  <c r="V28" i="20"/>
  <c r="W28" i="20"/>
  <c r="X28" i="20"/>
  <c r="Y28" i="20"/>
  <c r="Z28" i="20"/>
  <c r="AA28" i="20"/>
  <c r="AB28" i="20"/>
  <c r="AC28" i="20"/>
  <c r="AD28" i="20"/>
  <c r="AE28" i="20"/>
  <c r="AF28" i="20"/>
  <c r="AI29" i="20"/>
  <c r="M30" i="20"/>
  <c r="N30" i="20"/>
  <c r="O30" i="20"/>
  <c r="P30" i="20"/>
  <c r="Q30" i="20"/>
  <c r="R30" i="20"/>
  <c r="S30" i="20"/>
  <c r="T30" i="20"/>
  <c r="U30" i="20"/>
  <c r="V30" i="20"/>
  <c r="W30" i="20"/>
  <c r="X30" i="20"/>
  <c r="Y30" i="20"/>
  <c r="Z30" i="20"/>
  <c r="AA30" i="20"/>
  <c r="AB30" i="20"/>
  <c r="AC30" i="20"/>
  <c r="AD30" i="20"/>
  <c r="AE30" i="20"/>
  <c r="AF30" i="20"/>
  <c r="AI31" i="20"/>
  <c r="M32" i="20"/>
  <c r="N32" i="20"/>
  <c r="O32" i="20"/>
  <c r="P32" i="20"/>
  <c r="Q32" i="20"/>
  <c r="R32" i="20"/>
  <c r="S32" i="20"/>
  <c r="T32" i="20"/>
  <c r="U32" i="20"/>
  <c r="V32" i="20"/>
  <c r="W32" i="20"/>
  <c r="X32" i="20"/>
  <c r="Y32" i="20"/>
  <c r="Z32" i="20"/>
  <c r="AA32" i="20"/>
  <c r="AB32" i="20"/>
  <c r="AC32" i="20"/>
  <c r="AD32" i="20"/>
  <c r="AE32" i="20"/>
  <c r="AF32" i="20"/>
  <c r="AI33" i="20"/>
  <c r="M34" i="20"/>
  <c r="N34" i="20"/>
  <c r="O34" i="20"/>
  <c r="P34" i="20"/>
  <c r="Q34" i="20"/>
  <c r="R34" i="20"/>
  <c r="S34" i="20"/>
  <c r="T34" i="20"/>
  <c r="U34" i="20"/>
  <c r="V34" i="20"/>
  <c r="W34" i="20"/>
  <c r="X34" i="20"/>
  <c r="Y34" i="20"/>
  <c r="Z34" i="20"/>
  <c r="AA34" i="20"/>
  <c r="AB34" i="20"/>
  <c r="AC34" i="20"/>
  <c r="AD34" i="20"/>
  <c r="AE34" i="20"/>
  <c r="AF34" i="20"/>
  <c r="AI37" i="20"/>
  <c r="N38" i="20"/>
  <c r="O38" i="20"/>
  <c r="P38" i="20"/>
  <c r="Q38" i="20"/>
  <c r="R38" i="20"/>
  <c r="S38" i="20"/>
  <c r="T38" i="20"/>
  <c r="U38" i="20"/>
  <c r="V38" i="20"/>
  <c r="W38" i="20"/>
  <c r="X38" i="20"/>
  <c r="Y38" i="20"/>
  <c r="Z38" i="20"/>
  <c r="AA38" i="20"/>
  <c r="AB38" i="20"/>
  <c r="AC38" i="20"/>
  <c r="AD38" i="20"/>
  <c r="AE38" i="20"/>
  <c r="AF38" i="20"/>
  <c r="AI39" i="20"/>
  <c r="M40" i="20"/>
  <c r="N40" i="20"/>
  <c r="O40" i="20"/>
  <c r="P40" i="20"/>
  <c r="Q40" i="20"/>
  <c r="R40" i="20"/>
  <c r="S40" i="20"/>
  <c r="T40" i="20"/>
  <c r="U40" i="20"/>
  <c r="V40" i="20"/>
  <c r="W40" i="20"/>
  <c r="X40" i="20"/>
  <c r="Y40" i="20"/>
  <c r="Z40" i="20"/>
  <c r="AA40" i="20"/>
  <c r="AB40" i="20"/>
  <c r="AC40" i="20"/>
  <c r="AD40" i="20"/>
  <c r="AE40" i="20"/>
  <c r="AF40" i="20"/>
  <c r="AI41" i="20"/>
  <c r="M42" i="20"/>
  <c r="N42" i="20"/>
  <c r="O42" i="20"/>
  <c r="P42" i="20"/>
  <c r="Q42" i="20"/>
  <c r="R42" i="20"/>
  <c r="S42" i="20"/>
  <c r="T42" i="20"/>
  <c r="U42" i="20"/>
  <c r="V42" i="20"/>
  <c r="W42" i="20"/>
  <c r="X42" i="20"/>
  <c r="Y42" i="20"/>
  <c r="Z42" i="20"/>
  <c r="AA42" i="20"/>
  <c r="AB42" i="20"/>
  <c r="AC42" i="20"/>
  <c r="AD42" i="20"/>
  <c r="AE42" i="20"/>
  <c r="AF42" i="20"/>
  <c r="T48" i="20"/>
  <c r="U48" i="20"/>
  <c r="V48" i="20"/>
  <c r="W48" i="20"/>
  <c r="X48" i="20"/>
  <c r="Y48" i="20"/>
  <c r="Z48" i="20"/>
  <c r="AA48" i="20"/>
  <c r="AB48" i="20"/>
  <c r="AC48" i="20"/>
  <c r="AD48" i="20"/>
  <c r="AE48" i="20"/>
  <c r="AF48" i="20"/>
  <c r="AI50" i="20"/>
  <c r="M51" i="20"/>
  <c r="N51" i="20"/>
  <c r="O51" i="20"/>
  <c r="P51" i="20"/>
  <c r="Q51" i="20"/>
  <c r="R51" i="20"/>
  <c r="S51" i="20"/>
  <c r="T51" i="20"/>
  <c r="U51" i="20"/>
  <c r="V51" i="20"/>
  <c r="W51" i="20"/>
  <c r="X51" i="20"/>
  <c r="Y51" i="20"/>
  <c r="Z51" i="20"/>
  <c r="AA51" i="20"/>
  <c r="AB51" i="20"/>
  <c r="AC51" i="20"/>
  <c r="AD51" i="20"/>
  <c r="AE51" i="20"/>
  <c r="AF51" i="20"/>
  <c r="AI52" i="20"/>
  <c r="M53" i="20"/>
  <c r="N53" i="20"/>
  <c r="O53" i="20"/>
  <c r="P53" i="20"/>
  <c r="Q53" i="20"/>
  <c r="R53" i="20"/>
  <c r="S53" i="20"/>
  <c r="T53" i="20"/>
  <c r="U53" i="20"/>
  <c r="V53" i="20"/>
  <c r="W53" i="20"/>
  <c r="X53" i="20"/>
  <c r="Y53" i="20"/>
  <c r="Z53" i="20"/>
  <c r="AA53" i="20"/>
  <c r="AB53" i="20"/>
  <c r="AC53" i="20"/>
  <c r="AD53" i="20"/>
  <c r="AE53" i="20"/>
  <c r="AF53" i="20"/>
  <c r="AI54" i="20"/>
  <c r="M55" i="20"/>
  <c r="N55" i="20"/>
  <c r="O55" i="20"/>
  <c r="P55" i="20"/>
  <c r="Q55" i="20"/>
  <c r="R55" i="20"/>
  <c r="S55" i="20"/>
  <c r="T55" i="20"/>
  <c r="U55" i="20"/>
  <c r="V55" i="20"/>
  <c r="W55" i="20"/>
  <c r="X55" i="20"/>
  <c r="Y55" i="20"/>
  <c r="Z55" i="20"/>
  <c r="AA55" i="20"/>
  <c r="AB55" i="20"/>
  <c r="AC55" i="20"/>
  <c r="AD55" i="20"/>
  <c r="AE55" i="20"/>
  <c r="AF55" i="20"/>
  <c r="B50" i="20"/>
  <c r="AM46" i="20"/>
  <c r="B37" i="20"/>
  <c r="AM38" i="20"/>
  <c r="B26" i="20"/>
  <c r="AM34" i="20"/>
  <c r="B21" i="20"/>
  <c r="AM24" i="20"/>
  <c r="AM13" i="20"/>
  <c r="AM14" i="20"/>
  <c r="AM11" i="20"/>
  <c r="AM12" i="20"/>
</calcChain>
</file>

<file path=xl/comments1.xml><?xml version="1.0" encoding="utf-8"?>
<comments xmlns="http://schemas.openxmlformats.org/spreadsheetml/2006/main">
  <authors>
    <author>Ashish Sijapati</author>
  </authors>
  <commentList>
    <comment ref="J22" authorId="0">
      <text>
        <r>
          <rPr>
            <sz val="10"/>
            <color indexed="81"/>
            <rFont val="Times New Roman"/>
            <family val="1"/>
          </rPr>
          <t>Enter Transitional Median Growth Percentile value - ELA.</t>
        </r>
        <r>
          <rPr>
            <sz val="9"/>
            <color indexed="81"/>
            <rFont val="Tahoma"/>
            <family val="2"/>
          </rPr>
          <t xml:space="preserve">
</t>
        </r>
      </text>
    </comment>
    <comment ref="J24" authorId="0">
      <text>
        <r>
          <rPr>
            <sz val="10"/>
            <color indexed="81"/>
            <rFont val="Times New Roman"/>
            <family val="1"/>
          </rPr>
          <t>Enter Transitional Median Growth Percentile value - Math.</t>
        </r>
        <r>
          <rPr>
            <sz val="9"/>
            <color indexed="81"/>
            <rFont val="Tahoma"/>
            <family val="2"/>
          </rPr>
          <t xml:space="preserve">
</t>
        </r>
      </text>
    </comment>
    <comment ref="J28" authorId="0">
      <text>
        <r>
          <rPr>
            <sz val="10"/>
            <color indexed="81"/>
            <rFont val="Times New Roman"/>
            <family val="1"/>
          </rPr>
          <t>Enter Moderate Command of Content and Above in ELA</t>
        </r>
      </text>
    </comment>
    <comment ref="J30" authorId="0">
      <text>
        <r>
          <rPr>
            <sz val="10"/>
            <color indexed="81"/>
            <rFont val="Times New Roman"/>
            <family val="1"/>
          </rPr>
          <t>Enter Moderate Command of Content and Above in Math</t>
        </r>
        <r>
          <rPr>
            <sz val="9"/>
            <color indexed="81"/>
            <rFont val="Tahoma"/>
            <family val="2"/>
          </rPr>
          <t xml:space="preserve">
</t>
        </r>
      </text>
    </comment>
    <comment ref="J32" authorId="0">
      <text>
        <r>
          <rPr>
            <sz val="10"/>
            <color indexed="81"/>
            <rFont val="Times New Roman"/>
            <family val="1"/>
          </rPr>
          <t>Enter College and Career Ready in ELA</t>
        </r>
      </text>
    </comment>
    <comment ref="J34" authorId="0">
      <text>
        <r>
          <rPr>
            <sz val="10"/>
            <color indexed="81"/>
            <rFont val="Times New Roman"/>
            <family val="1"/>
          </rPr>
          <t>Enter College and Career Ready in Math</t>
        </r>
        <r>
          <rPr>
            <sz val="9"/>
            <color indexed="81"/>
            <rFont val="Tahoma"/>
            <family val="2"/>
          </rPr>
          <t xml:space="preserve">
</t>
        </r>
      </text>
    </comment>
    <comment ref="J38" authorId="0">
      <text>
        <r>
          <rPr>
            <sz val="10"/>
            <color indexed="81"/>
            <rFont val="Times New Roman"/>
            <family val="1"/>
          </rPr>
          <t>Enter your school's 4-Year Graduation Rate without entering the % sign.  For example, to enter 75.5%, simply enter 75.5.</t>
        </r>
      </text>
    </comment>
    <comment ref="J40" authorId="0">
      <text>
        <r>
          <rPr>
            <sz val="10"/>
            <color indexed="81"/>
            <rFont val="Times New Roman"/>
            <family val="1"/>
          </rPr>
          <t>Enter your school's 5-Year Graduation Rate without entering the % sign.  For example, to enter 75.5%, simply enter 75.5.</t>
        </r>
        <r>
          <rPr>
            <sz val="9"/>
            <color indexed="81"/>
            <rFont val="Tahoma"/>
            <family val="2"/>
          </rPr>
          <t xml:space="preserve">
</t>
        </r>
      </text>
    </comment>
    <comment ref="J42" authorId="0">
      <text>
        <r>
          <rPr>
            <sz val="10"/>
            <color indexed="81"/>
            <rFont val="Times New Roman"/>
            <family val="1"/>
          </rPr>
          <t xml:space="preserve">Enter the % of 11th grade students earning combined scores of 80 or higher on the math and verbal sections of the PSAT.  The value should be a number between 0.0 and 100.0; do not enter the % sign.  For example, to enter 52.5%, simply enter 52.5.
</t>
        </r>
      </text>
    </comment>
    <comment ref="J44" authorId="0">
      <text>
        <r>
          <rPr>
            <sz val="10"/>
            <color indexed="81"/>
            <rFont val="Times New Roman"/>
            <family val="1"/>
          </rPr>
          <t>Enter the % of 12th grade students earning combined scores of 800 or higher on the math and verbal sections of the SAT I.  The value should be a number between 0.0 and 100.0; do not enter the % sign.  For example, to enter 52.5%, simply enter 52.5.</t>
        </r>
      </text>
    </comment>
    <comment ref="J46" authorId="0">
      <text>
        <r>
          <rPr>
            <sz val="10"/>
            <color indexed="81"/>
            <rFont val="Times New Roman"/>
            <family val="1"/>
          </rPr>
          <t>Enter the % of seniors accepted to a college or university without entering the % sign.  For example, to enter 75.5%, simply enter 75.5.</t>
        </r>
        <r>
          <rPr>
            <sz val="9"/>
            <color indexed="81"/>
            <rFont val="Tahoma"/>
            <family val="2"/>
          </rPr>
          <t xml:space="preserve">
</t>
        </r>
      </text>
    </comment>
    <comment ref="J48" authorId="0">
      <text>
        <r>
          <rPr>
            <sz val="10"/>
            <color indexed="81"/>
            <rFont val="Times New Roman"/>
            <family val="1"/>
          </rPr>
          <t>Enter the number of pasing AP/IB/DE scores. The value should be a decimal between 0.0 and 100.0.</t>
        </r>
        <r>
          <rPr>
            <sz val="9"/>
            <color indexed="81"/>
            <rFont val="Tahoma"/>
            <family val="2"/>
          </rPr>
          <t xml:space="preserve">
</t>
        </r>
      </text>
    </comment>
    <comment ref="J51" authorId="0">
      <text>
        <r>
          <rPr>
            <sz val="10"/>
            <color indexed="81"/>
            <rFont val="Times New Roman"/>
            <family val="1"/>
          </rPr>
          <t>Enter your school's In-Seat Attendance rate without entering the % sign.  For example, to enter 92.5%, simply enter 92.5.</t>
        </r>
        <r>
          <rPr>
            <sz val="9"/>
            <color indexed="81"/>
            <rFont val="Tahoma"/>
            <family val="2"/>
          </rPr>
          <t xml:space="preserve">
</t>
        </r>
      </text>
    </comment>
    <comment ref="J53" authorId="0">
      <text>
        <r>
          <rPr>
            <sz val="10"/>
            <color indexed="81"/>
            <rFont val="Times New Roman"/>
            <family val="1"/>
          </rPr>
          <t xml:space="preserve">Enter your school's re-enrollment rate without entering the % sign.  For example, to enter 72.5%, simply enter 72.5.
</t>
        </r>
      </text>
    </comment>
    <comment ref="J55" authorId="0">
      <text>
        <r>
          <rPr>
            <sz val="10"/>
            <color indexed="81"/>
            <rFont val="Times New Roman"/>
            <family val="1"/>
          </rPr>
          <t>Enter the % of 9th graders at your school who are on track to graduate in 4 years based on OSSE guidelines for completed Carnegie Units and required courses.  Enter a value between 0.0 and 100.0 without entering the % sign.</t>
        </r>
        <r>
          <rPr>
            <sz val="9"/>
            <color indexed="81"/>
            <rFont val="Tahoma"/>
            <family val="2"/>
          </rPr>
          <t xml:space="preserve">
</t>
        </r>
      </text>
    </comment>
  </commentList>
</comments>
</file>

<file path=xl/sharedStrings.xml><?xml version="1.0" encoding="utf-8"?>
<sst xmlns="http://schemas.openxmlformats.org/spreadsheetml/2006/main" count="163" uniqueCount="109">
  <si>
    <t>Reading</t>
  </si>
  <si>
    <t>Performance Summary</t>
  </si>
  <si>
    <t>Academic Review</t>
  </si>
  <si>
    <t>Floor</t>
  </si>
  <si>
    <t>Target</t>
  </si>
  <si>
    <t>Points Earned</t>
  </si>
  <si>
    <t>% of Target Range</t>
  </si>
  <si>
    <t>Points Possible</t>
  </si>
  <si>
    <t>Tier This Year:</t>
  </si>
  <si>
    <t>Total Score:</t>
  </si>
  <si>
    <t>Points Available in Each Academic Indicator Are Included in Parentheses (   )</t>
  </si>
  <si>
    <t>ENTER VALUES BELOW</t>
  </si>
  <si>
    <t>College Acceptance Rate</t>
  </si>
  <si>
    <t>To use the PMF calculator, please follow the following steps:</t>
  </si>
  <si>
    <t>Frequently Asked Questions</t>
  </si>
  <si>
    <t>1. What if my school achieves a score that's higher than the Target for a particular measure?</t>
  </si>
  <si>
    <t>Answer: Your school will receive 100% of the Points Possible for that measure.  It is not possible to earn more than 100% of the possible points for a particular measure.</t>
  </si>
  <si>
    <t>2. What if my school achieves a score that's lower than the Floor for a particular measure?</t>
  </si>
  <si>
    <t>Answer: Your school will receive 0 points for that measure.  Schools can not receive a negative score on any of the PMF measures.</t>
  </si>
  <si>
    <t>9th Grade Credits (% On Track to Graduate)</t>
  </si>
  <si>
    <t>Subjects</t>
  </si>
  <si>
    <t>Mission Specific Metrics</t>
  </si>
  <si>
    <t>Percent of Possible Points Earned:</t>
  </si>
  <si>
    <t>3. How is % of Target Range calculated?</t>
  </si>
  <si>
    <t>School Performance Report Calculator Instructions</t>
  </si>
  <si>
    <t xml:space="preserve"> </t>
  </si>
  <si>
    <t>21st Century Skills Assessment</t>
  </si>
  <si>
    <t>Literacy</t>
  </si>
  <si>
    <t>6 + 1 Writing Traits</t>
  </si>
  <si>
    <t>Math</t>
  </si>
  <si>
    <t>ACCESS</t>
  </si>
  <si>
    <t>ACT WorkKeys Assessment</t>
  </si>
  <si>
    <t>Science</t>
  </si>
  <si>
    <t>Acuity (CTB McGraw Hill)</t>
  </si>
  <si>
    <t/>
  </si>
  <si>
    <t>AIMSWeb</t>
  </si>
  <si>
    <t>Bracken School Readiness Assessment</t>
  </si>
  <si>
    <t>Brigance IED</t>
  </si>
  <si>
    <t>Bryant Empathy Scale</t>
  </si>
  <si>
    <t>CASAS</t>
  </si>
  <si>
    <t>CDI - Self Esteem Subscale</t>
  </si>
  <si>
    <t>Character Developoment Scale</t>
  </si>
  <si>
    <t>Chavez Public Policy Assessment</t>
  </si>
  <si>
    <t>CK-PAT</t>
  </si>
  <si>
    <t>CLASS</t>
  </si>
  <si>
    <t>Connected Math</t>
  </si>
  <si>
    <t>Conners 3 Results</t>
  </si>
  <si>
    <t>Creative Curriculum Developmental Continuum</t>
  </si>
  <si>
    <t>CSCI Survey</t>
  </si>
  <si>
    <t>DC-BAS</t>
  </si>
  <si>
    <t>DIBELS</t>
  </si>
  <si>
    <t>Discovery Educational Assessment</t>
  </si>
  <si>
    <t>DRA</t>
  </si>
  <si>
    <t>DRA2 Pearson</t>
  </si>
  <si>
    <t>Effective Boys Education Practice Rubric</t>
  </si>
  <si>
    <t>ELD2</t>
  </si>
  <si>
    <t>EMDA</t>
  </si>
  <si>
    <t>Fountas and Pinnell</t>
  </si>
  <si>
    <t>Gallup Student Survey</t>
  </si>
  <si>
    <t xml:space="preserve">Gates MacGinitie </t>
  </si>
  <si>
    <t>GMADE</t>
  </si>
  <si>
    <t>HS Placement</t>
  </si>
  <si>
    <t xml:space="preserve">IEP Report Cards </t>
  </si>
  <si>
    <t>LAP-D</t>
  </si>
  <si>
    <t>Law Portfolio</t>
  </si>
  <si>
    <t>LCCE</t>
  </si>
  <si>
    <t>Letter People</t>
  </si>
  <si>
    <t>mClass (Wireless Generation)</t>
  </si>
  <si>
    <t>Metropolitan 8 Achievement Test</t>
  </si>
  <si>
    <t>MPSP</t>
  </si>
  <si>
    <t>National Clearing House Database Student Tracker</t>
  </si>
  <si>
    <t>National Latin Exam</t>
  </si>
  <si>
    <t>National Mythology Exam</t>
  </si>
  <si>
    <t>NWEA</t>
  </si>
  <si>
    <t>Open Court</t>
  </si>
  <si>
    <t>PALS</t>
  </si>
  <si>
    <t>Performance Rubric</t>
  </si>
  <si>
    <t>Performance Series</t>
  </si>
  <si>
    <t>PLATO</t>
  </si>
  <si>
    <t>PPVT</t>
  </si>
  <si>
    <t>T-CRS-Peer Soc Skill</t>
  </si>
  <si>
    <t>Terra Nova</t>
  </si>
  <si>
    <t>TFA  (Early Childhood Indicators of Success)</t>
  </si>
  <si>
    <t>TVIP</t>
  </si>
  <si>
    <t>Work Keys Industry Certification</t>
  </si>
  <si>
    <r>
      <t xml:space="preserve">DC Public Charter School Performance Report (Calculator) </t>
    </r>
    <r>
      <rPr>
        <b/>
        <sz val="22"/>
        <color theme="0"/>
        <rFont val="Calibri"/>
        <family val="2"/>
        <scheme val="minor"/>
      </rPr>
      <t>School Year 2014-2015</t>
    </r>
  </si>
  <si>
    <t>Transitional Median Growth Percentile - ELA</t>
  </si>
  <si>
    <t>Transitional Median Growth Percentile - Math</t>
  </si>
  <si>
    <t>Moderate Command of Content and Above in ELA</t>
  </si>
  <si>
    <t>Moderate Command of Content and Above in Math</t>
  </si>
  <si>
    <t>College and Career Ready in ELA</t>
  </si>
  <si>
    <t>College and Career Ready in Math</t>
  </si>
  <si>
    <t>5-Year Graduation Rate</t>
  </si>
  <si>
    <t>4-Year Graduation Rate</t>
  </si>
  <si>
    <t>PSAT Performance (Grade 11)</t>
  </si>
  <si>
    <t>SAT Performance (Grade 12)</t>
  </si>
  <si>
    <t>College Readiness: AP/IB/Dual Enrollment Achievement</t>
  </si>
  <si>
    <t>In Seat Attendance Rate</t>
  </si>
  <si>
    <t>Re-Enrollment Rate</t>
  </si>
  <si>
    <t>Floors and targets will be calculated once the PARCC data is available, tentatively late fall 2015. See the 2014-15 PMF Technical Guide for details.</t>
  </si>
  <si>
    <t>High School PMF(9-12)</t>
  </si>
  <si>
    <t>III. You can enter different values into the YELLOW cells as often as you like to see how different scores on a particular measure will impact your overall score. Once you enter values for all of the yellow cells, your school's PMF score and Tier will show up in the Performance Summary section of the framework template.</t>
  </si>
  <si>
    <r>
      <t xml:space="preserve">I. Enter your school's 2014-15 values for each measure into the cells that are shaded in </t>
    </r>
    <r>
      <rPr>
        <b/>
        <sz val="11"/>
        <color theme="1"/>
        <rFont val="Calibri"/>
        <family val="2"/>
        <scheme val="minor"/>
      </rPr>
      <t>YELLOW.</t>
    </r>
  </si>
  <si>
    <t>II. For the Median Growth Percentile measures, you can leave this blank until we receive the data on this metrics from our vendor/OSSE. Or, you can plug in your best estimate to find out how your tier rating will be affected by this metric.</t>
  </si>
  <si>
    <t>The PMF calculator has been designed to help you determine what your school's PMF scores would be based on different scores on each of the PMF measures.</t>
  </si>
  <si>
    <r>
      <rPr>
        <b/>
        <sz val="11"/>
        <color rgb="FFFF0000"/>
        <rFont val="Calibri"/>
        <family val="2"/>
        <scheme val="minor"/>
      </rPr>
      <t>Note regarding the PARCC assessment:</t>
    </r>
    <r>
      <rPr>
        <sz val="11"/>
        <rFont val="Calibri"/>
        <family val="2"/>
        <scheme val="minor"/>
      </rPr>
      <t xml:space="preserve"> Due to the change in state assessments from the DC-CAS to the PARCC assessment, PCSB will not have floors and targets for the Student Achievement measure until late fall 2015 (tentatively). Please see the 2014-15 PMF Technical Guide for information on the business rules for calculating these floors and targets once the data becomes available.</t>
    </r>
  </si>
  <si>
    <t xml:space="preserve">Answer: It is calculated using the following formula: (X - Floor)/(Target - Floor); where X is the actual value earned on that metrics. </t>
  </si>
  <si>
    <t>4. Where can I find the business rules for and details on how each measure is calculated?</t>
  </si>
  <si>
    <t>Answer: All this information can be found the PMF Technical Guide which is posted to our website at www.dcpcsb.org/report/pmf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</si>
</sst>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41" x14ac:knownFonts="1">
    <font>
      <sz val="11"/>
      <color theme="1"/>
      <name val="Calibri"/>
      <family val="2"/>
      <scheme val="minor"/>
    </font>
    <font>
      <b/>
      <sz val="12"/>
      <color theme="0"/>
      <name val="Calibri"/>
      <family val="2"/>
      <scheme val="minor"/>
    </font>
    <font>
      <sz val="9"/>
      <color theme="1"/>
      <name val="Calibri"/>
      <family val="2"/>
      <scheme val="minor"/>
    </font>
    <font>
      <b/>
      <sz val="9"/>
      <color theme="1"/>
      <name val="Calibri"/>
      <family val="2"/>
      <scheme val="minor"/>
    </font>
    <font>
      <sz val="9"/>
      <name val="Calibri"/>
      <family val="2"/>
      <scheme val="minor"/>
    </font>
    <font>
      <sz val="10"/>
      <name val="MS Sans Serif"/>
      <family val="2"/>
    </font>
    <font>
      <sz val="10"/>
      <name val="Arial"/>
      <family val="2"/>
    </font>
    <font>
      <sz val="8"/>
      <color indexed="8"/>
      <name val="Calibri"/>
      <family val="2"/>
    </font>
    <font>
      <sz val="11"/>
      <color theme="1" tint="0.249977111117893"/>
      <name val="Calibri"/>
      <family val="2"/>
      <scheme val="minor"/>
    </font>
    <font>
      <b/>
      <sz val="13"/>
      <color rgb="FF92D050"/>
      <name val="Calibri"/>
      <family val="2"/>
      <scheme val="minor"/>
    </font>
    <font>
      <sz val="9"/>
      <color theme="1" tint="0.249977111117893"/>
      <name val="Calibri"/>
      <family val="2"/>
      <scheme val="minor"/>
    </font>
    <font>
      <b/>
      <sz val="13"/>
      <color theme="3" tint="0.39997558519241921"/>
      <name val="Calibri"/>
      <family val="2"/>
      <scheme val="minor"/>
    </font>
    <font>
      <b/>
      <sz val="8"/>
      <color theme="1" tint="0.249977111117893"/>
      <name val="Calibri"/>
      <family val="2"/>
      <scheme val="minor"/>
    </font>
    <font>
      <sz val="8"/>
      <color theme="1" tint="0.249977111117893"/>
      <name val="Calibri"/>
      <family val="2"/>
      <scheme val="minor"/>
    </font>
    <font>
      <b/>
      <sz val="11"/>
      <color theme="0"/>
      <name val="Calibri"/>
      <family val="2"/>
      <scheme val="minor"/>
    </font>
    <font>
      <sz val="11"/>
      <color theme="1"/>
      <name val="Calibri"/>
      <family val="2"/>
      <scheme val="minor"/>
    </font>
    <font>
      <b/>
      <sz val="9"/>
      <color theme="1" tint="0.249977111117893"/>
      <name val="Calibri"/>
      <family val="2"/>
      <scheme val="minor"/>
    </font>
    <font>
      <b/>
      <sz val="10"/>
      <color rgb="FF92D050"/>
      <name val="Calibri"/>
      <family val="2"/>
      <scheme val="minor"/>
    </font>
    <font>
      <b/>
      <sz val="8"/>
      <color theme="0"/>
      <name val="Calibri"/>
      <family val="2"/>
      <scheme val="minor"/>
    </font>
    <font>
      <b/>
      <sz val="13"/>
      <color rgb="FF00B0F0"/>
      <name val="Calibri"/>
      <family val="2"/>
      <scheme val="minor"/>
    </font>
    <font>
      <b/>
      <sz val="16"/>
      <color theme="0"/>
      <name val="Calibri"/>
      <family val="2"/>
      <scheme val="minor"/>
    </font>
    <font>
      <b/>
      <sz val="12"/>
      <color rgb="FF00B0F0"/>
      <name val="Calibri"/>
      <family val="2"/>
      <scheme val="minor"/>
    </font>
    <font>
      <b/>
      <sz val="7"/>
      <color theme="0"/>
      <name val="Calibri"/>
      <family val="2"/>
      <scheme val="minor"/>
    </font>
    <font>
      <b/>
      <sz val="9"/>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9"/>
      <color theme="0"/>
      <name val="Calibri"/>
      <family val="2"/>
      <scheme val="minor"/>
    </font>
    <font>
      <sz val="18"/>
      <color theme="1" tint="0.249977111117893"/>
      <name val="Calibri"/>
      <family val="2"/>
      <scheme val="minor"/>
    </font>
    <font>
      <sz val="8"/>
      <color rgb="FFFF0000"/>
      <name val="Calibri"/>
      <family val="2"/>
      <scheme val="minor"/>
    </font>
    <font>
      <b/>
      <sz val="22"/>
      <color theme="0"/>
      <name val="Calibri"/>
      <family val="2"/>
      <scheme val="minor"/>
    </font>
    <font>
      <sz val="9"/>
      <color indexed="81"/>
      <name val="Tahoma"/>
      <family val="2"/>
    </font>
    <font>
      <sz val="10"/>
      <color indexed="81"/>
      <name val="Times New Roman"/>
      <family val="1"/>
    </font>
    <font>
      <sz val="8"/>
      <name val="Calibri"/>
      <family val="2"/>
      <scheme val="minor"/>
    </font>
    <font>
      <u/>
      <sz val="11"/>
      <color theme="10"/>
      <name val="Calibri"/>
      <family val="2"/>
      <scheme val="minor"/>
    </font>
    <font>
      <u/>
      <sz val="11"/>
      <color theme="11"/>
      <name val="Calibri"/>
      <family val="2"/>
      <scheme val="minor"/>
    </font>
    <font>
      <b/>
      <sz val="13"/>
      <color theme="0"/>
      <name val="Calibri"/>
      <scheme val="minor"/>
    </font>
    <font>
      <sz val="11"/>
      <color theme="0"/>
      <name val="Calibri"/>
      <scheme val="minor"/>
    </font>
    <font>
      <sz val="11"/>
      <color rgb="FFFF0000"/>
      <name val="Calibri"/>
      <family val="2"/>
      <scheme val="minor"/>
    </font>
    <font>
      <b/>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EAEAEA"/>
        <bgColor indexed="64"/>
      </patternFill>
    </fill>
    <fill>
      <patternFill patternType="solid">
        <fgColor theme="9" tint="-0.249977111117893"/>
        <bgColor indexed="64"/>
      </patternFill>
    </fill>
  </fills>
  <borders count="21">
    <border>
      <left/>
      <right/>
      <top/>
      <bottom/>
      <diagonal/>
    </border>
    <border>
      <left/>
      <right/>
      <top/>
      <bottom style="medium">
        <color rgb="FF92D050"/>
      </bottom>
      <diagonal/>
    </border>
    <border>
      <left/>
      <right/>
      <top style="medium">
        <color rgb="FF92D050"/>
      </top>
      <bottom/>
      <diagonal/>
    </border>
    <border>
      <left style="hair">
        <color theme="3" tint="0.39994506668294322"/>
      </left>
      <right/>
      <top/>
      <bottom/>
      <diagonal/>
    </border>
    <border>
      <left style="hair">
        <color theme="3" tint="0.39994506668294322"/>
      </left>
      <right/>
      <top/>
      <bottom style="medium">
        <color rgb="FF92D050"/>
      </bottom>
      <diagonal/>
    </border>
    <border>
      <left style="hair">
        <color theme="3" tint="0.39991454817346722"/>
      </left>
      <right style="hair">
        <color theme="3" tint="0.39994506668294322"/>
      </right>
      <top/>
      <bottom/>
      <diagonal/>
    </border>
    <border>
      <left style="hair">
        <color theme="3" tint="0.39991454817346722"/>
      </left>
      <right style="hair">
        <color theme="3" tint="0.39994506668294322"/>
      </right>
      <top/>
      <bottom style="medium">
        <color rgb="FF92D050"/>
      </bottom>
      <diagonal/>
    </border>
    <border>
      <left style="hair">
        <color theme="3" tint="0.39994506668294322"/>
      </left>
      <right style="hair">
        <color theme="3" tint="0.39991454817346722"/>
      </right>
      <top/>
      <bottom/>
      <diagonal/>
    </border>
    <border>
      <left style="hair">
        <color theme="3" tint="0.39994506668294322"/>
      </left>
      <right style="hair">
        <color theme="3" tint="0.39991454817346722"/>
      </right>
      <top/>
      <bottom style="medium">
        <color rgb="FF92D050"/>
      </bottom>
      <diagonal/>
    </border>
    <border>
      <left style="thin">
        <color auto="1"/>
      </left>
      <right style="thin">
        <color auto="1"/>
      </right>
      <top style="thin">
        <color auto="1"/>
      </top>
      <bottom style="thin">
        <color auto="1"/>
      </bottom>
      <diagonal/>
    </border>
    <border>
      <left style="hair">
        <color theme="3" tint="0.39994506668294322"/>
      </left>
      <right style="hair">
        <color theme="3" tint="0.39991454817346722"/>
      </right>
      <top/>
      <bottom style="medium">
        <color rgb="FF8CD901"/>
      </bottom>
      <diagonal/>
    </border>
    <border>
      <left/>
      <right/>
      <top/>
      <bottom style="medium">
        <color rgb="FF8CD901"/>
      </bottom>
      <diagonal/>
    </border>
    <border>
      <left style="hair">
        <color theme="3" tint="0.39991454817346722"/>
      </left>
      <right style="hair">
        <color theme="3" tint="0.39994506668294322"/>
      </right>
      <top/>
      <bottom style="medium">
        <color rgb="FF8CD901"/>
      </bottom>
      <diagonal/>
    </border>
    <border>
      <left/>
      <right style="medium">
        <color rgb="FF8CD901"/>
      </right>
      <top/>
      <bottom/>
      <diagonal/>
    </border>
    <border>
      <left/>
      <right style="medium">
        <color rgb="FF8CD901"/>
      </right>
      <top/>
      <bottom style="medium">
        <color rgb="FF92D050"/>
      </bottom>
      <diagonal/>
    </border>
    <border>
      <left/>
      <right style="hair">
        <color rgb="FF0070C0"/>
      </right>
      <top/>
      <bottom/>
      <diagonal/>
    </border>
    <border>
      <left style="hair">
        <color rgb="FF0070C0"/>
      </left>
      <right/>
      <top/>
      <bottom/>
      <diagonal/>
    </border>
    <border>
      <left/>
      <right style="hair">
        <color rgb="FF0070C0"/>
      </right>
      <top style="medium">
        <color rgb="FF92D050"/>
      </top>
      <bottom/>
      <diagonal/>
    </border>
    <border>
      <left style="hair">
        <color rgb="FF0070C0"/>
      </left>
      <right/>
      <top/>
      <bottom style="medium">
        <color rgb="FF8CD901"/>
      </bottom>
      <diagonal/>
    </border>
    <border>
      <left/>
      <right style="hair">
        <color rgb="FF0070C0"/>
      </right>
      <top/>
      <bottom style="medium">
        <color rgb="FF8CD901"/>
      </bottom>
      <diagonal/>
    </border>
    <border>
      <left style="medium">
        <color rgb="FF8CD901"/>
      </left>
      <right/>
      <top/>
      <bottom/>
      <diagonal/>
    </border>
  </borders>
  <cellStyleXfs count="14">
    <xf numFmtId="0" fontId="0" fillId="0" borderId="0"/>
    <xf numFmtId="43" fontId="5" fillId="0" borderId="0" applyFont="0" applyFill="0" applyBorder="0" applyAlignment="0" applyProtection="0"/>
    <xf numFmtId="43" fontId="6" fillId="0" borderId="0" applyFont="0" applyFill="0" applyBorder="0" applyAlignment="0" applyProtection="0"/>
    <xf numFmtId="0" fontId="5" fillId="0" borderId="0"/>
    <xf numFmtId="0" fontId="6" fillId="0" borderId="0"/>
    <xf numFmtId="0" fontId="7" fillId="0" borderId="0"/>
    <xf numFmtId="0" fontId="5" fillId="0" borderId="0"/>
    <xf numFmtId="9" fontId="6"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cellStyleXfs>
  <cellXfs count="169">
    <xf numFmtId="0" fontId="0" fillId="0" borderId="0" xfId="0"/>
    <xf numFmtId="0" fontId="0" fillId="0" borderId="0" xfId="0" applyBorder="1"/>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xf numFmtId="0" fontId="0" fillId="0" borderId="0" xfId="0" applyFill="1" applyBorder="1"/>
    <xf numFmtId="0" fontId="10" fillId="0" borderId="0" xfId="0" applyFont="1" applyFill="1" applyAlignment="1">
      <alignment horizontal="left" indent="1"/>
    </xf>
    <xf numFmtId="0" fontId="10" fillId="0" borderId="0" xfId="0" applyFont="1" applyFill="1" applyAlignment="1">
      <alignment horizontal="left"/>
    </xf>
    <xf numFmtId="0" fontId="10" fillId="0" borderId="0" xfId="0" applyFont="1" applyFill="1"/>
    <xf numFmtId="0" fontId="10" fillId="0" borderId="0" xfId="0" applyFont="1" applyFill="1" applyBorder="1" applyAlignment="1">
      <alignment horizontal="left" indent="1"/>
    </xf>
    <xf numFmtId="0" fontId="10" fillId="0" borderId="0" xfId="0" applyFont="1" applyFill="1" applyBorder="1" applyAlignment="1">
      <alignment horizontal="left"/>
    </xf>
    <xf numFmtId="0" fontId="10" fillId="0" borderId="0" xfId="0" applyFont="1" applyFill="1" applyBorder="1"/>
    <xf numFmtId="0" fontId="10" fillId="0" borderId="0" xfId="0" applyFont="1" applyBorder="1" applyAlignment="1">
      <alignment horizontal="left"/>
    </xf>
    <xf numFmtId="0" fontId="10" fillId="0" borderId="0" xfId="0" applyFont="1" applyBorder="1"/>
    <xf numFmtId="0" fontId="10" fillId="0" borderId="0" xfId="0" applyFont="1" applyFill="1" applyBorder="1" applyAlignment="1">
      <alignment horizontal="left" vertical="top" indent="1"/>
    </xf>
    <xf numFmtId="0" fontId="10" fillId="0" borderId="0" xfId="0" applyFont="1" applyAlignment="1">
      <alignment horizontal="left" vertical="top"/>
    </xf>
    <xf numFmtId="0" fontId="10" fillId="0" borderId="0" xfId="0" applyFont="1" applyAlignment="1">
      <alignment horizontal="left" vertical="top" indent="1"/>
    </xf>
    <xf numFmtId="0" fontId="12" fillId="0" borderId="0" xfId="0" applyFont="1" applyFill="1" applyAlignment="1">
      <alignment horizontal="left" wrapText="1"/>
    </xf>
    <xf numFmtId="0" fontId="12" fillId="0" borderId="1" xfId="0" applyFont="1" applyFill="1" applyBorder="1" applyAlignment="1">
      <alignment horizontal="left" wrapText="1"/>
    </xf>
    <xf numFmtId="0" fontId="12" fillId="0" borderId="0" xfId="0" applyFont="1" applyFill="1" applyBorder="1" applyAlignment="1">
      <alignment horizontal="left"/>
    </xf>
    <xf numFmtId="0" fontId="13" fillId="0" borderId="0" xfId="0" applyFont="1" applyFill="1" applyBorder="1" applyAlignment="1">
      <alignment horizontal="left" indent="1"/>
    </xf>
    <xf numFmtId="0" fontId="8" fillId="0" borderId="0" xfId="0" applyFont="1" applyBorder="1" applyAlignment="1">
      <alignment horizontal="center"/>
    </xf>
    <xf numFmtId="0" fontId="8" fillId="0" borderId="0" xfId="0" applyFont="1"/>
    <xf numFmtId="0" fontId="13" fillId="0" borderId="0" xfId="0" quotePrefix="1" applyFont="1" applyBorder="1" applyAlignment="1">
      <alignment horizontal="center" vertical="center"/>
    </xf>
    <xf numFmtId="0" fontId="12" fillId="0" borderId="4" xfId="0" applyFont="1" applyFill="1" applyBorder="1" applyAlignment="1">
      <alignment horizontal="center" wrapText="1"/>
    </xf>
    <xf numFmtId="0" fontId="12" fillId="0" borderId="3" xfId="0" applyFont="1" applyFill="1" applyBorder="1" applyAlignment="1">
      <alignment horizontal="left" wrapText="1"/>
    </xf>
    <xf numFmtId="0" fontId="8" fillId="0" borderId="3" xfId="0" applyFont="1" applyBorder="1"/>
    <xf numFmtId="0" fontId="8" fillId="0" borderId="3" xfId="0" applyFont="1" applyBorder="1" applyAlignment="1">
      <alignment horizontal="center"/>
    </xf>
    <xf numFmtId="0" fontId="12" fillId="0" borderId="5" xfId="0" applyFont="1" applyFill="1" applyBorder="1" applyAlignment="1">
      <alignment horizontal="left" wrapText="1"/>
    </xf>
    <xf numFmtId="0" fontId="12" fillId="0" borderId="6" xfId="0" applyFont="1" applyFill="1" applyBorder="1" applyAlignment="1">
      <alignment horizontal="center" wrapText="1"/>
    </xf>
    <xf numFmtId="0" fontId="8" fillId="0" borderId="5" xfId="0" applyFont="1" applyBorder="1" applyAlignment="1">
      <alignment horizontal="center"/>
    </xf>
    <xf numFmtId="0" fontId="12" fillId="0" borderId="7" xfId="0" applyFont="1" applyFill="1" applyBorder="1" applyAlignment="1">
      <alignment horizontal="left" wrapText="1"/>
    </xf>
    <xf numFmtId="0" fontId="8" fillId="0" borderId="0" xfId="0" applyFont="1" applyBorder="1"/>
    <xf numFmtId="0" fontId="11" fillId="0" borderId="0" xfId="0" applyFont="1" applyFill="1" applyAlignment="1">
      <alignment horizontal="left" vertical="center"/>
    </xf>
    <xf numFmtId="0" fontId="0" fillId="0" borderId="0" xfId="0" applyBorder="1" applyAlignment="1">
      <alignment horizontal="center"/>
    </xf>
    <xf numFmtId="0" fontId="13" fillId="0" borderId="0" xfId="0" applyFont="1"/>
    <xf numFmtId="0" fontId="13" fillId="0" borderId="0" xfId="0" applyFont="1" applyBorder="1"/>
    <xf numFmtId="0" fontId="10" fillId="0" borderId="0" xfId="0" applyFont="1"/>
    <xf numFmtId="164" fontId="13" fillId="0" borderId="5" xfId="0" applyNumberFormat="1" applyFont="1" applyBorder="1" applyAlignment="1">
      <alignment horizontal="center" vertical="center"/>
    </xf>
    <xf numFmtId="164" fontId="13" fillId="0" borderId="7" xfId="0" applyNumberFormat="1" applyFont="1" applyBorder="1" applyAlignment="1">
      <alignment horizontal="center"/>
    </xf>
    <xf numFmtId="164" fontId="8" fillId="0" borderId="7" xfId="0" applyNumberFormat="1" applyFont="1" applyBorder="1" applyAlignment="1">
      <alignment horizontal="center"/>
    </xf>
    <xf numFmtId="164" fontId="8" fillId="0" borderId="5" xfId="0" applyNumberFormat="1" applyFont="1" applyBorder="1" applyAlignment="1">
      <alignment horizontal="center"/>
    </xf>
    <xf numFmtId="164" fontId="12" fillId="0" borderId="6" xfId="0" applyNumberFormat="1" applyFont="1" applyFill="1" applyBorder="1" applyAlignment="1">
      <alignment horizontal="center" wrapText="1"/>
    </xf>
    <xf numFmtId="164" fontId="12" fillId="0" borderId="5" xfId="0" applyNumberFormat="1" applyFont="1" applyFill="1" applyBorder="1" applyAlignment="1">
      <alignment horizontal="left" wrapText="1"/>
    </xf>
    <xf numFmtId="164" fontId="12" fillId="0" borderId="1" xfId="0" applyNumberFormat="1" applyFont="1" applyFill="1" applyBorder="1" applyAlignment="1">
      <alignment horizontal="center" wrapText="1"/>
    </xf>
    <xf numFmtId="0" fontId="0" fillId="3" borderId="0" xfId="0" applyFill="1"/>
    <xf numFmtId="0" fontId="0" fillId="3" borderId="0" xfId="0" applyFill="1" applyBorder="1"/>
    <xf numFmtId="0" fontId="0" fillId="3" borderId="0" xfId="0" applyFill="1" applyBorder="1" applyAlignment="1">
      <alignment horizontal="center"/>
    </xf>
    <xf numFmtId="0" fontId="0" fillId="3" borderId="0" xfId="0" applyFill="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center" wrapText="1"/>
    </xf>
    <xf numFmtId="0" fontId="0" fillId="0" borderId="0" xfId="0" applyBorder="1" applyAlignment="1">
      <alignment horizontal="left" indent="1"/>
    </xf>
    <xf numFmtId="0" fontId="16" fillId="0" borderId="0" xfId="0" applyFont="1" applyFill="1" applyAlignment="1">
      <alignment horizontal="left" vertical="center" wrapText="1"/>
    </xf>
    <xf numFmtId="0" fontId="10" fillId="0" borderId="0" xfId="0" applyFont="1" applyFill="1" applyBorder="1" applyAlignment="1">
      <alignment horizontal="left" vertical="top"/>
    </xf>
    <xf numFmtId="1" fontId="10" fillId="0" borderId="0" xfId="9" applyNumberFormat="1" applyFont="1" applyAlignment="1">
      <alignment horizontal="center"/>
    </xf>
    <xf numFmtId="0" fontId="12" fillId="4" borderId="0" xfId="0" applyFont="1" applyFill="1" applyAlignment="1">
      <alignment horizontal="left" wrapText="1"/>
    </xf>
    <xf numFmtId="0" fontId="8" fillId="4" borderId="0" xfId="0" applyFont="1" applyFill="1" applyBorder="1" applyAlignment="1">
      <alignment horizontal="center"/>
    </xf>
    <xf numFmtId="165" fontId="13" fillId="4" borderId="0" xfId="9" quotePrefix="1" applyNumberFormat="1" applyFont="1" applyFill="1" applyBorder="1" applyAlignment="1">
      <alignment horizontal="center" vertical="center"/>
    </xf>
    <xf numFmtId="0" fontId="12" fillId="4" borderId="1" xfId="0" applyFont="1" applyFill="1" applyBorder="1" applyAlignment="1">
      <alignment horizontal="center" wrapText="1"/>
    </xf>
    <xf numFmtId="164" fontId="8" fillId="4" borderId="0" xfId="0" applyNumberFormat="1" applyFont="1" applyFill="1" applyBorder="1" applyAlignment="1">
      <alignment horizontal="center"/>
    </xf>
    <xf numFmtId="164" fontId="12" fillId="4" borderId="1" xfId="0" applyNumberFormat="1" applyFont="1" applyFill="1" applyBorder="1" applyAlignment="1">
      <alignment horizontal="center" wrapText="1"/>
    </xf>
    <xf numFmtId="164" fontId="12" fillId="4" borderId="0" xfId="0" applyNumberFormat="1" applyFont="1" applyFill="1" applyAlignment="1">
      <alignment horizontal="left" wrapText="1"/>
    </xf>
    <xf numFmtId="164" fontId="12" fillId="4" borderId="0" xfId="0" applyNumberFormat="1" applyFont="1" applyFill="1" applyBorder="1" applyAlignment="1">
      <alignment horizontal="center" wrapText="1"/>
    </xf>
    <xf numFmtId="0" fontId="24" fillId="0" borderId="0" xfId="0" applyFont="1"/>
    <xf numFmtId="0" fontId="0" fillId="0" borderId="0" xfId="0" applyFont="1"/>
    <xf numFmtId="0" fontId="0" fillId="0" borderId="0" xfId="0" applyAlignment="1">
      <alignment horizontal="left" wrapText="1"/>
    </xf>
    <xf numFmtId="0" fontId="25" fillId="0" borderId="0" xfId="0" applyFont="1"/>
    <xf numFmtId="0" fontId="26" fillId="0" borderId="0" xfId="0" applyFont="1"/>
    <xf numFmtId="164" fontId="13" fillId="2" borderId="9" xfId="0" quotePrefix="1" applyNumberFormat="1" applyFont="1" applyFill="1" applyBorder="1" applyAlignment="1" applyProtection="1">
      <alignment horizontal="center" vertical="center"/>
      <protection locked="0"/>
    </xf>
    <xf numFmtId="0" fontId="10" fillId="0" borderId="0" xfId="0" applyFont="1" applyFill="1" applyAlignment="1">
      <alignment horizontal="left" vertical="center" shrinkToFit="1"/>
    </xf>
    <xf numFmtId="0" fontId="10" fillId="0" borderId="0" xfId="0" applyFont="1" applyFill="1" applyAlignment="1">
      <alignment horizontal="center"/>
    </xf>
    <xf numFmtId="0" fontId="10" fillId="0" borderId="0" xfId="0" applyFont="1" applyAlignment="1">
      <alignment horizontal="left"/>
    </xf>
    <xf numFmtId="0" fontId="13" fillId="4" borderId="0" xfId="0" quotePrefix="1" applyFont="1" applyFill="1" applyBorder="1" applyAlignment="1">
      <alignment horizontal="center" vertical="center"/>
    </xf>
    <xf numFmtId="164" fontId="13" fillId="4" borderId="0" xfId="0" quotePrefix="1" applyNumberFormat="1" applyFont="1" applyFill="1" applyBorder="1" applyAlignment="1">
      <alignment horizontal="center" vertical="center"/>
    </xf>
    <xf numFmtId="0" fontId="10" fillId="0" borderId="0" xfId="0" applyFont="1" applyAlignment="1">
      <alignment horizontal="center"/>
    </xf>
    <xf numFmtId="1" fontId="2" fillId="0" borderId="0" xfId="9" applyNumberFormat="1" applyFont="1" applyAlignment="1">
      <alignment horizontal="center"/>
    </xf>
    <xf numFmtId="0" fontId="19" fillId="0" borderId="0" xfId="0" applyFont="1" applyFill="1" applyAlignment="1">
      <alignment horizontal="center" vertical="center"/>
    </xf>
    <xf numFmtId="0" fontId="9" fillId="0" borderId="0" xfId="0" applyFont="1" applyFill="1" applyAlignment="1">
      <alignment horizontal="left" vertical="center"/>
    </xf>
    <xf numFmtId="0" fontId="17" fillId="3" borderId="0" xfId="0" applyFont="1" applyFill="1" applyAlignment="1">
      <alignment horizontal="left" wrapText="1" shrinkToFit="1"/>
    </xf>
    <xf numFmtId="0" fontId="18" fillId="0" borderId="0" xfId="0" applyFont="1" applyFill="1" applyBorder="1" applyAlignment="1">
      <alignment horizontal="center" wrapText="1"/>
    </xf>
    <xf numFmtId="0" fontId="18" fillId="0" borderId="1" xfId="0" applyFont="1" applyFill="1" applyBorder="1" applyAlignment="1">
      <alignment horizontal="center" wrapText="1"/>
    </xf>
    <xf numFmtId="0" fontId="12" fillId="0" borderId="2" xfId="0" applyFont="1" applyFill="1" applyBorder="1" applyAlignment="1">
      <alignment horizontal="center" wrapText="1"/>
    </xf>
    <xf numFmtId="0" fontId="13" fillId="0" borderId="0" xfId="0" applyFont="1" applyFill="1" applyBorder="1" applyAlignment="1">
      <alignment horizontal="center"/>
    </xf>
    <xf numFmtId="164" fontId="13" fillId="0" borderId="0" xfId="0" quotePrefix="1" applyNumberFormat="1" applyFont="1" applyFill="1" applyBorder="1" applyAlignment="1">
      <alignment horizontal="center" vertical="center"/>
    </xf>
    <xf numFmtId="0" fontId="8" fillId="0" borderId="0" xfId="0" applyFont="1" applyFill="1" applyBorder="1" applyAlignment="1">
      <alignment horizontal="center"/>
    </xf>
    <xf numFmtId="164" fontId="8" fillId="0" borderId="0" xfId="0" applyNumberFormat="1" applyFont="1" applyFill="1" applyBorder="1" applyAlignment="1">
      <alignment horizontal="center"/>
    </xf>
    <xf numFmtId="164" fontId="12" fillId="0" borderId="0" xfId="0" applyNumberFormat="1" applyFont="1" applyFill="1" applyAlignment="1">
      <alignment horizontal="left" wrapText="1"/>
    </xf>
    <xf numFmtId="0" fontId="23" fillId="0" borderId="0" xfId="0" applyFont="1" applyBorder="1" applyAlignment="1">
      <alignment horizontal="left" vertical="center" wrapText="1"/>
    </xf>
    <xf numFmtId="0" fontId="0" fillId="0" borderId="0" xfId="0" applyAlignment="1">
      <alignment horizontal="center"/>
    </xf>
    <xf numFmtId="0" fontId="0" fillId="0" borderId="0" xfId="0" applyProtection="1"/>
    <xf numFmtId="0" fontId="13" fillId="0" borderId="0" xfId="0" applyFont="1" applyFill="1" applyBorder="1" applyAlignment="1" applyProtection="1">
      <alignment horizontal="left" indent="1"/>
    </xf>
    <xf numFmtId="0" fontId="0" fillId="0" borderId="0" xfId="0" applyAlignment="1" applyProtection="1">
      <alignment horizontal="center"/>
    </xf>
    <xf numFmtId="164" fontId="13" fillId="0" borderId="0" xfId="0" quotePrefix="1" applyNumberFormat="1" applyFont="1" applyFill="1" applyBorder="1" applyAlignment="1" applyProtection="1">
      <alignment horizontal="center" vertical="center"/>
    </xf>
    <xf numFmtId="0" fontId="13" fillId="0" borderId="0" xfId="0" quotePrefix="1" applyFont="1" applyBorder="1" applyAlignment="1" applyProtection="1">
      <alignment horizontal="center" vertical="center"/>
    </xf>
    <xf numFmtId="0" fontId="13" fillId="4" borderId="0" xfId="0" quotePrefix="1" applyFont="1" applyFill="1" applyBorder="1" applyAlignment="1" applyProtection="1">
      <alignment horizontal="center" vertical="center"/>
    </xf>
    <xf numFmtId="0" fontId="8" fillId="0" borderId="0" xfId="0" applyFont="1" applyProtection="1"/>
    <xf numFmtId="164" fontId="13" fillId="0" borderId="5" xfId="0" applyNumberFormat="1" applyFont="1" applyBorder="1" applyAlignment="1" applyProtection="1">
      <alignment horizontal="center" vertical="center"/>
    </xf>
    <xf numFmtId="0" fontId="8" fillId="0" borderId="3" xfId="0" applyFont="1" applyBorder="1" applyProtection="1"/>
    <xf numFmtId="164" fontId="13" fillId="4" borderId="0" xfId="0" applyNumberFormat="1" applyFont="1" applyFill="1" applyBorder="1" applyAlignment="1">
      <alignment horizontal="center" vertical="center"/>
    </xf>
    <xf numFmtId="164" fontId="13" fillId="4" borderId="11" xfId="0" quotePrefix="1" applyNumberFormat="1" applyFont="1" applyFill="1" applyBorder="1" applyAlignment="1">
      <alignment horizontal="center" vertical="center"/>
    </xf>
    <xf numFmtId="0" fontId="12" fillId="4" borderId="11" xfId="0" applyFont="1" applyFill="1" applyBorder="1" applyAlignment="1">
      <alignment horizontal="center" wrapText="1"/>
    </xf>
    <xf numFmtId="0" fontId="12" fillId="0" borderId="11" xfId="0" applyFont="1" applyFill="1" applyBorder="1" applyAlignment="1">
      <alignment horizontal="center" wrapText="1"/>
    </xf>
    <xf numFmtId="0" fontId="12" fillId="0" borderId="12" xfId="0" applyFont="1" applyFill="1" applyBorder="1" applyAlignment="1">
      <alignment horizontal="center" wrapText="1"/>
    </xf>
    <xf numFmtId="164" fontId="12" fillId="0" borderId="8" xfId="0" applyNumberFormat="1" applyFont="1" applyFill="1" applyBorder="1" applyAlignment="1">
      <alignment horizontal="center" wrapText="1"/>
    </xf>
    <xf numFmtId="164" fontId="12" fillId="0" borderId="7" xfId="0" applyNumberFormat="1" applyFont="1" applyFill="1" applyBorder="1" applyAlignment="1">
      <alignment horizontal="center" wrapText="1"/>
    </xf>
    <xf numFmtId="164" fontId="13" fillId="0" borderId="7" xfId="0" applyNumberFormat="1" applyFont="1" applyBorder="1" applyAlignment="1" applyProtection="1">
      <alignment horizontal="center"/>
    </xf>
    <xf numFmtId="164" fontId="12" fillId="0" borderId="7" xfId="0" applyNumberFormat="1" applyFont="1" applyFill="1" applyBorder="1" applyAlignment="1">
      <alignment horizontal="left" wrapText="1"/>
    </xf>
    <xf numFmtId="164" fontId="12" fillId="0" borderId="10" xfId="0" applyNumberFormat="1" applyFont="1" applyFill="1" applyBorder="1" applyAlignment="1">
      <alignment horizontal="center" wrapText="1"/>
    </xf>
    <xf numFmtId="0" fontId="13" fillId="4" borderId="11" xfId="0" quotePrefix="1" applyFont="1" applyFill="1" applyBorder="1" applyAlignment="1">
      <alignment horizontal="center" vertical="center"/>
    </xf>
    <xf numFmtId="0" fontId="12" fillId="4" borderId="13" xfId="0" applyFont="1" applyFill="1" applyBorder="1" applyAlignment="1">
      <alignment horizontal="left" wrapText="1"/>
    </xf>
    <xf numFmtId="164" fontId="13" fillId="4" borderId="13" xfId="0" quotePrefix="1" applyNumberFormat="1" applyFont="1" applyFill="1" applyBorder="1" applyAlignment="1">
      <alignment horizontal="center" vertical="center"/>
    </xf>
    <xf numFmtId="0" fontId="0" fillId="0" borderId="13" xfId="0" applyFill="1" applyBorder="1"/>
    <xf numFmtId="0" fontId="0" fillId="0" borderId="13" xfId="0" applyBorder="1"/>
    <xf numFmtId="0" fontId="0" fillId="0" borderId="13" xfId="0" applyFont="1" applyBorder="1"/>
    <xf numFmtId="0" fontId="12" fillId="4" borderId="14" xfId="0" applyFont="1" applyFill="1" applyBorder="1" applyAlignment="1">
      <alignment horizontal="center" wrapText="1"/>
    </xf>
    <xf numFmtId="0" fontId="8" fillId="4" borderId="13" xfId="0" applyFont="1" applyFill="1" applyBorder="1" applyAlignment="1">
      <alignment horizontal="center"/>
    </xf>
    <xf numFmtId="0" fontId="13" fillId="4" borderId="13" xfId="0" quotePrefix="1" applyFont="1" applyFill="1" applyBorder="1" applyAlignment="1" applyProtection="1">
      <alignment horizontal="center" vertical="center"/>
    </xf>
    <xf numFmtId="0" fontId="13" fillId="4" borderId="13" xfId="0" quotePrefix="1" applyFont="1" applyFill="1" applyBorder="1" applyAlignment="1">
      <alignment horizontal="center" vertical="center"/>
    </xf>
    <xf numFmtId="0" fontId="12" fillId="4" borderId="13" xfId="0" applyFont="1" applyFill="1" applyBorder="1" applyAlignment="1">
      <alignment horizontal="center" wrapText="1"/>
    </xf>
    <xf numFmtId="0" fontId="0" fillId="0" borderId="13" xfId="0" applyBorder="1" applyProtection="1"/>
    <xf numFmtId="0" fontId="8" fillId="0" borderId="15" xfId="0" applyFont="1" applyBorder="1"/>
    <xf numFmtId="0" fontId="12" fillId="0" borderId="16" xfId="0" applyFont="1" applyFill="1" applyBorder="1" applyAlignment="1">
      <alignment horizontal="left" wrapText="1"/>
    </xf>
    <xf numFmtId="0" fontId="12" fillId="0" borderId="15" xfId="0" applyFont="1" applyFill="1" applyBorder="1" applyAlignment="1">
      <alignment horizontal="left" wrapText="1"/>
    </xf>
    <xf numFmtId="0" fontId="12" fillId="0" borderId="17" xfId="0" applyFont="1" applyFill="1" applyBorder="1" applyAlignment="1">
      <alignment horizontal="left" wrapText="1"/>
    </xf>
    <xf numFmtId="0" fontId="12" fillId="0" borderId="18" xfId="0" applyFont="1" applyFill="1" applyBorder="1" applyAlignment="1">
      <alignment horizontal="center" wrapText="1"/>
    </xf>
    <xf numFmtId="0" fontId="12" fillId="0" borderId="19" xfId="0" applyFont="1" applyFill="1" applyBorder="1" applyAlignment="1">
      <alignment horizontal="center" wrapText="1"/>
    </xf>
    <xf numFmtId="0" fontId="20" fillId="3" borderId="0" xfId="0" applyFont="1" applyFill="1" applyBorder="1" applyAlignment="1">
      <alignment vertical="top"/>
    </xf>
    <xf numFmtId="0" fontId="12" fillId="0" borderId="1" xfId="0" applyFont="1" applyFill="1" applyBorder="1" applyAlignment="1">
      <alignment horizontal="center" wrapText="1"/>
    </xf>
    <xf numFmtId="0" fontId="13"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left" vertical="top"/>
    </xf>
    <xf numFmtId="0" fontId="13" fillId="0" borderId="0" xfId="0" applyFont="1" applyFill="1" applyBorder="1" applyAlignment="1">
      <alignment horizontal="left"/>
    </xf>
    <xf numFmtId="0" fontId="29" fillId="0" borderId="0" xfId="0" applyFont="1" applyFill="1" applyBorder="1" applyAlignment="1">
      <alignment horizontal="left" indent="1"/>
    </xf>
    <xf numFmtId="0" fontId="13" fillId="0" borderId="0" xfId="0" applyFont="1" applyFill="1" applyBorder="1" applyAlignment="1">
      <alignment horizontal="left"/>
    </xf>
    <xf numFmtId="0" fontId="0" fillId="0" borderId="0" xfId="0" applyAlignment="1"/>
    <xf numFmtId="0" fontId="0" fillId="5" borderId="0" xfId="0" applyFill="1"/>
    <xf numFmtId="0" fontId="1" fillId="5" borderId="0" xfId="0" applyFont="1" applyFill="1"/>
    <xf numFmtId="0" fontId="14" fillId="0" borderId="0" xfId="0" applyFont="1" applyAlignment="1">
      <alignment horizontal="left"/>
    </xf>
    <xf numFmtId="0" fontId="37" fillId="0" borderId="0" xfId="0" applyFont="1"/>
    <xf numFmtId="0" fontId="37" fillId="0" borderId="0" xfId="0" applyFont="1" applyBorder="1"/>
    <xf numFmtId="0" fontId="27" fillId="0" borderId="0"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wrapText="1"/>
    </xf>
    <xf numFmtId="0" fontId="21" fillId="0" borderId="2" xfId="0" applyFont="1" applyFill="1" applyBorder="1" applyAlignment="1">
      <alignment horizontal="left" wrapText="1"/>
    </xf>
    <xf numFmtId="0" fontId="22" fillId="3" borderId="13" xfId="0" applyFont="1" applyFill="1" applyBorder="1" applyAlignment="1">
      <alignment horizontal="center" wrapText="1"/>
    </xf>
    <xf numFmtId="0" fontId="22" fillId="3" borderId="14" xfId="0" applyFont="1" applyFill="1" applyBorder="1" applyAlignment="1">
      <alignment horizontal="center" wrapText="1"/>
    </xf>
    <xf numFmtId="0" fontId="12" fillId="0" borderId="1" xfId="0" applyFont="1" applyFill="1" applyBorder="1" applyAlignment="1">
      <alignment horizontal="center" wrapText="1"/>
    </xf>
    <xf numFmtId="0" fontId="28" fillId="0" borderId="20" xfId="0" applyFont="1" applyFill="1" applyBorder="1" applyAlignment="1">
      <alignment vertical="center" wrapText="1"/>
    </xf>
    <xf numFmtId="0" fontId="28" fillId="0" borderId="0" xfId="0" applyFont="1" applyFill="1" applyBorder="1" applyAlignment="1">
      <alignment vertical="center" wrapText="1"/>
    </xf>
    <xf numFmtId="0" fontId="28" fillId="0" borderId="13" xfId="0" applyFont="1" applyFill="1" applyBorder="1" applyAlignment="1">
      <alignment vertical="center" wrapText="1"/>
    </xf>
    <xf numFmtId="164" fontId="37" fillId="0" borderId="0" xfId="0" applyNumberFormat="1" applyFont="1" applyBorder="1" applyAlignment="1">
      <alignment horizontal="center"/>
    </xf>
    <xf numFmtId="0" fontId="27" fillId="0" borderId="0" xfId="0" applyFont="1" applyBorder="1" applyAlignment="1">
      <alignment horizontal="left" vertical="center" wrapText="1"/>
    </xf>
    <xf numFmtId="165" fontId="14" fillId="0" borderId="0" xfId="9" applyNumberFormat="1" applyFont="1" applyBorder="1" applyAlignment="1">
      <alignment horizontal="center" vertical="center" wrapText="1"/>
    </xf>
    <xf numFmtId="0" fontId="13" fillId="0" borderId="0" xfId="0" applyFont="1" applyFill="1" applyAlignment="1">
      <alignment horizontal="left" vertical="center" wrapText="1"/>
    </xf>
    <xf numFmtId="0" fontId="13" fillId="0" borderId="1" xfId="0" applyFont="1" applyFill="1" applyBorder="1" applyAlignment="1">
      <alignment horizontal="left" vertical="center" wrapText="1"/>
    </xf>
    <xf numFmtId="0" fontId="18" fillId="3" borderId="0" xfId="0" applyFont="1" applyFill="1" applyBorder="1" applyAlignment="1">
      <alignment horizontal="center" wrapText="1"/>
    </xf>
    <xf numFmtId="0" fontId="27" fillId="3" borderId="1" xfId="0" applyFont="1" applyFill="1" applyBorder="1" applyAlignment="1">
      <alignment horizontal="center" wrapText="1"/>
    </xf>
    <xf numFmtId="0" fontId="18" fillId="3" borderId="1" xfId="0" applyFont="1" applyFill="1" applyBorder="1" applyAlignment="1">
      <alignment horizontal="center" wrapText="1"/>
    </xf>
    <xf numFmtId="0" fontId="12" fillId="0" borderId="0" xfId="0" applyFont="1" applyFill="1" applyAlignment="1">
      <alignment horizontal="center" wrapText="1"/>
    </xf>
    <xf numFmtId="0" fontId="22" fillId="3" borderId="0" xfId="0" applyFont="1" applyFill="1" applyBorder="1" applyAlignment="1">
      <alignment horizontal="center" wrapText="1"/>
    </xf>
    <xf numFmtId="0" fontId="22" fillId="3" borderId="1" xfId="0" applyFont="1" applyFill="1" applyBorder="1" applyAlignment="1">
      <alignment horizontal="center" wrapText="1"/>
    </xf>
    <xf numFmtId="0" fontId="20" fillId="3" borderId="0" xfId="0" applyFont="1" applyFill="1" applyBorder="1" applyAlignment="1">
      <alignment horizontal="center" vertical="top" wrapText="1"/>
    </xf>
    <xf numFmtId="0" fontId="14" fillId="5" borderId="0" xfId="0" applyFont="1" applyFill="1" applyAlignment="1">
      <alignment horizontal="center"/>
    </xf>
    <xf numFmtId="0" fontId="36" fillId="0" borderId="0" xfId="0" applyFont="1" applyFill="1" applyBorder="1" applyAlignment="1">
      <alignment horizontal="left"/>
    </xf>
    <xf numFmtId="0" fontId="28" fillId="0" borderId="0" xfId="0" applyFont="1" applyAlignment="1">
      <alignment horizontal="center"/>
    </xf>
    <xf numFmtId="0" fontId="14" fillId="0" borderId="0" xfId="0" applyFont="1" applyAlignment="1">
      <alignment horizontal="center"/>
    </xf>
    <xf numFmtId="164" fontId="14" fillId="0" borderId="0" xfId="0" applyNumberFormat="1" applyFont="1" applyBorder="1" applyAlignment="1">
      <alignment horizontal="center"/>
    </xf>
    <xf numFmtId="0" fontId="38" fillId="0" borderId="0" xfId="0" applyFont="1" applyAlignment="1">
      <alignment horizontal="left" wrapText="1"/>
    </xf>
  </cellXfs>
  <cellStyles count="14">
    <cellStyle name="Comma 2" xfId="1"/>
    <cellStyle name="Comma 2 2" xfId="2"/>
    <cellStyle name="Followed Hyperlink" xfId="11" builtinId="9" hidden="1"/>
    <cellStyle name="Followed Hyperlink" xfId="13" builtinId="9" hidden="1"/>
    <cellStyle name="Hyperlink" xfId="10" builtinId="8" hidden="1"/>
    <cellStyle name="Hyperlink" xfId="12" builtinId="8" hidden="1"/>
    <cellStyle name="Normal" xfId="0" builtinId="0"/>
    <cellStyle name="Normal 2" xfId="3"/>
    <cellStyle name="Normal 3" xfId="4"/>
    <cellStyle name="Normal 3 2" xfId="5"/>
    <cellStyle name="Normal 4" xfId="6"/>
    <cellStyle name="Percent" xfId="9" builtinId="5"/>
    <cellStyle name="Percent 2" xfId="7"/>
    <cellStyle name="Percent 3" xfId="8"/>
  </cellStyles>
  <dxfs count="3">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8CD901"/>
      <color rgb="FF54D000"/>
      <color rgb="FF44A800"/>
      <color rgb="FFEAEAEA"/>
      <color rgb="FFDDDDDD"/>
      <color rgb="FF91BE02"/>
      <color rgb="FF398E00"/>
      <color rgb="FF65FA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28573</xdr:colOff>
      <xdr:row>49</xdr:row>
      <xdr:rowOff>0</xdr:rowOff>
    </xdr:from>
    <xdr:to>
      <xdr:col>0</xdr:col>
      <xdr:colOff>211453</xdr:colOff>
      <xdr:row>49</xdr:row>
      <xdr:rowOff>182880</xdr:rowOff>
    </xdr:to>
    <xdr:sp macro="" textlink="">
      <xdr:nvSpPr>
        <xdr:cNvPr id="2" name="Oval 1"/>
        <xdr:cNvSpPr/>
      </xdr:nvSpPr>
      <xdr:spPr>
        <a:xfrm>
          <a:off x="28573" y="8412480"/>
          <a:ext cx="182880" cy="182880"/>
        </a:xfrm>
        <a:prstGeom prst="ellips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US" sz="600" b="1">
              <a:solidFill>
                <a:schemeClr val="lt1"/>
              </a:solidFill>
              <a:latin typeface="+mn-lt"/>
              <a:ea typeface="+mn-ea"/>
              <a:cs typeface="+mn-cs"/>
            </a:rPr>
            <a:t>4</a:t>
          </a:r>
        </a:p>
      </xdr:txBody>
    </xdr:sp>
    <xdr:clientData/>
  </xdr:twoCellAnchor>
  <xdr:twoCellAnchor>
    <xdr:from>
      <xdr:col>0</xdr:col>
      <xdr:colOff>28573</xdr:colOff>
      <xdr:row>25</xdr:row>
      <xdr:rowOff>0</xdr:rowOff>
    </xdr:from>
    <xdr:to>
      <xdr:col>0</xdr:col>
      <xdr:colOff>211453</xdr:colOff>
      <xdr:row>25</xdr:row>
      <xdr:rowOff>182880</xdr:rowOff>
    </xdr:to>
    <xdr:sp macro="" textlink="">
      <xdr:nvSpPr>
        <xdr:cNvPr id="3" name="Oval 2"/>
        <xdr:cNvSpPr/>
      </xdr:nvSpPr>
      <xdr:spPr>
        <a:xfrm>
          <a:off x="28573" y="4572000"/>
          <a:ext cx="182880" cy="182880"/>
        </a:xfrm>
        <a:prstGeom prst="ellips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US" sz="600" b="1">
              <a:solidFill>
                <a:schemeClr val="lt1"/>
              </a:solidFill>
              <a:latin typeface="+mn-lt"/>
              <a:ea typeface="+mn-ea"/>
              <a:cs typeface="+mn-cs"/>
            </a:rPr>
            <a:t>2</a:t>
          </a:r>
        </a:p>
      </xdr:txBody>
    </xdr:sp>
    <xdr:clientData/>
  </xdr:twoCellAnchor>
  <xdr:twoCellAnchor>
    <xdr:from>
      <xdr:col>0</xdr:col>
      <xdr:colOff>28573</xdr:colOff>
      <xdr:row>36</xdr:row>
      <xdr:rowOff>19050</xdr:rowOff>
    </xdr:from>
    <xdr:to>
      <xdr:col>0</xdr:col>
      <xdr:colOff>211453</xdr:colOff>
      <xdr:row>37</xdr:row>
      <xdr:rowOff>0</xdr:rowOff>
    </xdr:to>
    <xdr:sp macro="" textlink="">
      <xdr:nvSpPr>
        <xdr:cNvPr id="4" name="Oval 3"/>
        <xdr:cNvSpPr/>
      </xdr:nvSpPr>
      <xdr:spPr>
        <a:xfrm>
          <a:off x="28573" y="6785610"/>
          <a:ext cx="182880" cy="163830"/>
        </a:xfrm>
        <a:prstGeom prst="ellips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US" sz="600" b="1">
              <a:solidFill>
                <a:schemeClr val="lt1"/>
              </a:solidFill>
              <a:latin typeface="+mn-lt"/>
              <a:ea typeface="+mn-ea"/>
              <a:cs typeface="+mn-cs"/>
            </a:rPr>
            <a:t>3</a:t>
          </a:r>
        </a:p>
      </xdr:txBody>
    </xdr:sp>
    <xdr:clientData/>
  </xdr:twoCellAnchor>
  <xdr:twoCellAnchor>
    <xdr:from>
      <xdr:col>0</xdr:col>
      <xdr:colOff>28573</xdr:colOff>
      <xdr:row>20</xdr:row>
      <xdr:rowOff>0</xdr:rowOff>
    </xdr:from>
    <xdr:to>
      <xdr:col>0</xdr:col>
      <xdr:colOff>211453</xdr:colOff>
      <xdr:row>20</xdr:row>
      <xdr:rowOff>182880</xdr:rowOff>
    </xdr:to>
    <xdr:sp macro="" textlink="">
      <xdr:nvSpPr>
        <xdr:cNvPr id="5" name="Oval 4"/>
        <xdr:cNvSpPr/>
      </xdr:nvSpPr>
      <xdr:spPr>
        <a:xfrm>
          <a:off x="28573" y="3657600"/>
          <a:ext cx="182880" cy="182880"/>
        </a:xfrm>
        <a:prstGeom prst="ellips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US" sz="600" b="1">
              <a:solidFill>
                <a:schemeClr val="lt1"/>
              </a:solidFill>
              <a:latin typeface="+mn-lt"/>
              <a:ea typeface="+mn-ea"/>
              <a:cs typeface="+mn-cs"/>
            </a:rPr>
            <a:t>1</a:t>
          </a:r>
        </a:p>
      </xdr:txBody>
    </xdr:sp>
    <xdr:clientData/>
  </xdr:twoCellAnchor>
  <xdr:twoCellAnchor editAs="oneCell">
    <xdr:from>
      <xdr:col>0</xdr:col>
      <xdr:colOff>38100</xdr:colOff>
      <xdr:row>1</xdr:row>
      <xdr:rowOff>114300</xdr:rowOff>
    </xdr:from>
    <xdr:to>
      <xdr:col>4</xdr:col>
      <xdr:colOff>121920</xdr:colOff>
      <xdr:row>5</xdr:row>
      <xdr:rowOff>83820</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1584960" cy="65532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bo%20Consulting/DCPCSB/Data/Original%20Files/2007-2008%20PMF%20scoring%20model%20for%20all%20schools-Draf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aw score summary"/>
      <sheetName val="Output"/>
      <sheetName val="Weighted scores"/>
      <sheetName val="Raw scores"/>
      <sheetName val="Scaled scores"/>
      <sheetName val="Weights"/>
      <sheetName val="Targets and tiers"/>
      <sheetName val="Raw data"/>
      <sheetName val="Mission specific data"/>
      <sheetName val="Alternative gateway data"/>
      <sheetName val="School-specified data (non-std)"/>
    </sheetNames>
    <sheetDataSet>
      <sheetData sheetId="0"/>
      <sheetData sheetId="1"/>
      <sheetData sheetId="2"/>
      <sheetData sheetId="3"/>
      <sheetData sheetId="4"/>
      <sheetData sheetId="5">
        <row r="3">
          <cell r="C3" t="str">
            <v>plot_r</v>
          </cell>
          <cell r="D3" t="str">
            <v>plot_m</v>
          </cell>
          <cell r="E3" t="str">
            <v>alot_r</v>
          </cell>
          <cell r="F3" t="str">
            <v>alot_m</v>
          </cell>
          <cell r="G3" t="str">
            <v>hsgrowth_r</v>
          </cell>
          <cell r="H3" t="str">
            <v>hsgrowth_m</v>
          </cell>
          <cell r="I3" t="str">
            <v>dccas_r_prof_plus</v>
          </cell>
          <cell r="J3" t="str">
            <v>dccas_m_prof_plus</v>
          </cell>
          <cell r="K3" t="str">
            <v>dccas_r_adv</v>
          </cell>
          <cell r="L3" t="str">
            <v>dccas_m_adv</v>
          </cell>
          <cell r="M3" t="str">
            <v>3rd_read</v>
          </cell>
          <cell r="N3" t="str">
            <v>8th_math</v>
          </cell>
          <cell r="O3" t="str">
            <v>2008_grad</v>
          </cell>
          <cell r="P3" t="str">
            <v>apscore</v>
          </cell>
          <cell r="Q3" t="str">
            <v>psatscore</v>
          </cell>
          <cell r="R3" t="str">
            <v>satscore</v>
          </cell>
          <cell r="S3" t="str">
            <v>college</v>
          </cell>
          <cell r="T3" t="str">
            <v>2008_attend</v>
          </cell>
          <cell r="U3" t="str">
            <v>reenroll</v>
          </cell>
          <cell r="V3" t="str">
            <v>9thgrade</v>
          </cell>
          <cell r="W3" t="str">
            <v>2008_attend_lp</v>
          </cell>
          <cell r="X3" t="str">
            <v>reenroll_lp</v>
          </cell>
          <cell r="Y3" t="str">
            <v>2008_grad_lp</v>
          </cell>
          <cell r="Z3" t="str">
            <v>unique1</v>
          </cell>
          <cell r="AA3" t="str">
            <v>unique2</v>
          </cell>
          <cell r="AB3" t="str">
            <v>unique3</v>
          </cell>
          <cell r="AC3" t="str">
            <v>unique4</v>
          </cell>
        </row>
        <row r="4">
          <cell r="A4" t="str">
            <v>ACADEMIA BILINGUE DE LA COMUNIDAD PCS</v>
          </cell>
          <cell r="B4" t="str">
            <v>Middle</v>
          </cell>
          <cell r="C4">
            <v>36</v>
          </cell>
          <cell r="D4">
            <v>28</v>
          </cell>
          <cell r="E4">
            <v>2.5</v>
          </cell>
          <cell r="F4">
            <v>2.5</v>
          </cell>
          <cell r="G4" t="str">
            <v>n/a</v>
          </cell>
          <cell r="H4" t="str">
            <v>n/a</v>
          </cell>
          <cell r="I4">
            <v>3.7410786984652664</v>
          </cell>
          <cell r="J4">
            <v>7.5973515343769931</v>
          </cell>
          <cell r="K4">
            <v>0</v>
          </cell>
          <cell r="L4">
            <v>2.0129914529914532</v>
          </cell>
          <cell r="M4" t="str">
            <v>n/a</v>
          </cell>
          <cell r="N4">
            <v>0</v>
          </cell>
          <cell r="O4" t="str">
            <v>n/a</v>
          </cell>
          <cell r="P4" t="str">
            <v>n/a</v>
          </cell>
          <cell r="Q4" t="str">
            <v>n/a</v>
          </cell>
          <cell r="R4" t="str">
            <v>n/a</v>
          </cell>
          <cell r="S4" t="str">
            <v>n/a</v>
          </cell>
          <cell r="T4">
            <v>56.60835196507476</v>
          </cell>
          <cell r="U4">
            <v>51.953439944585107</v>
          </cell>
          <cell r="V4" t="str">
            <v>n/a</v>
          </cell>
          <cell r="W4" t="str">
            <v>n/a</v>
          </cell>
          <cell r="X4" t="str">
            <v>n/a</v>
          </cell>
          <cell r="Y4" t="str">
            <v>n/a</v>
          </cell>
          <cell r="Z4" t="str">
            <v>n/a</v>
          </cell>
          <cell r="AA4" t="str">
            <v>n/a</v>
          </cell>
          <cell r="AB4" t="str">
            <v>n/a</v>
          </cell>
          <cell r="AC4" t="str">
            <v>n/a</v>
          </cell>
        </row>
        <row r="5">
          <cell r="A5" t="str">
            <v>ACADEMY FOR LEARNING THROUGH THE ARTS</v>
          </cell>
          <cell r="B5" t="str">
            <v>Elementary</v>
          </cell>
          <cell r="C5">
            <v>56.5</v>
          </cell>
          <cell r="D5">
            <v>58</v>
          </cell>
          <cell r="E5" t="str">
            <v>n/a</v>
          </cell>
          <cell r="F5" t="str">
            <v>n/a</v>
          </cell>
          <cell r="G5" t="str">
            <v>n/a</v>
          </cell>
          <cell r="H5" t="str">
            <v>n/a</v>
          </cell>
          <cell r="I5">
            <v>28.600184398038913</v>
          </cell>
          <cell r="J5">
            <v>15.260320296050532</v>
          </cell>
          <cell r="K5">
            <v>7.1428571428571432</v>
          </cell>
          <cell r="L5">
            <v>13.392857142857142</v>
          </cell>
          <cell r="M5">
            <v>35.707856499935708</v>
          </cell>
          <cell r="N5" t="str">
            <v>n/a</v>
          </cell>
          <cell r="O5" t="str">
            <v>n/a</v>
          </cell>
          <cell r="P5" t="str">
            <v>n/a</v>
          </cell>
          <cell r="Q5" t="str">
            <v>n/a</v>
          </cell>
          <cell r="R5" t="str">
            <v>n/a</v>
          </cell>
          <cell r="S5" t="str">
            <v>n/a</v>
          </cell>
          <cell r="T5">
            <v>78.585939930816096</v>
          </cell>
          <cell r="U5">
            <v>0</v>
          </cell>
          <cell r="V5" t="str">
            <v>n/a</v>
          </cell>
          <cell r="W5" t="str">
            <v>n/a</v>
          </cell>
          <cell r="X5" t="str">
            <v>n/a</v>
          </cell>
          <cell r="Y5" t="str">
            <v>n/a</v>
          </cell>
          <cell r="Z5" t="str">
            <v>n/a</v>
          </cell>
          <cell r="AA5" t="str">
            <v>n/a</v>
          </cell>
          <cell r="AB5" t="str">
            <v>n/a</v>
          </cell>
          <cell r="AC5" t="str">
            <v>n/a</v>
          </cell>
        </row>
        <row r="6">
          <cell r="A6" t="str">
            <v xml:space="preserve">Achievement Preperatory Academy </v>
          </cell>
          <cell r="B6" t="str">
            <v>New</v>
          </cell>
          <cell r="C6" t="str">
            <v>n/a</v>
          </cell>
          <cell r="D6" t="str">
            <v>n/a</v>
          </cell>
          <cell r="E6" t="str">
            <v>n/a</v>
          </cell>
          <cell r="F6" t="str">
            <v>n/a</v>
          </cell>
          <cell r="G6" t="str">
            <v>n/a</v>
          </cell>
          <cell r="H6" t="str">
            <v>n/a</v>
          </cell>
          <cell r="I6" t="str">
            <v>n/a</v>
          </cell>
          <cell r="J6" t="str">
            <v>n/a</v>
          </cell>
          <cell r="K6" t="str">
            <v>n/a</v>
          </cell>
          <cell r="L6" t="str">
            <v>n/a</v>
          </cell>
          <cell r="M6" t="str">
            <v>n/a</v>
          </cell>
          <cell r="N6" t="str">
            <v>n/a</v>
          </cell>
          <cell r="O6" t="str">
            <v>n/a</v>
          </cell>
          <cell r="P6" t="str">
            <v>n/a</v>
          </cell>
          <cell r="Q6" t="str">
            <v>n/a</v>
          </cell>
          <cell r="R6" t="str">
            <v>n/a</v>
          </cell>
          <cell r="S6" t="str">
            <v>n/a</v>
          </cell>
          <cell r="T6" t="str">
            <v>n/a</v>
          </cell>
          <cell r="U6" t="str">
            <v>n/a</v>
          </cell>
          <cell r="V6" t="str">
            <v>n/a</v>
          </cell>
          <cell r="W6" t="str">
            <v>n/a</v>
          </cell>
          <cell r="X6" t="str">
            <v>n/a</v>
          </cell>
          <cell r="Y6" t="str">
            <v>n/a</v>
          </cell>
          <cell r="Z6" t="str">
            <v>n/a</v>
          </cell>
          <cell r="AA6" t="str">
            <v>n/a</v>
          </cell>
          <cell r="AB6" t="str">
            <v>n/a</v>
          </cell>
          <cell r="AC6" t="str">
            <v>n/a</v>
          </cell>
        </row>
        <row r="7">
          <cell r="A7" t="str">
            <v>AppleTree Early Learning - Amidon</v>
          </cell>
          <cell r="B7" t="str">
            <v>EE</v>
          </cell>
          <cell r="C7" t="str">
            <v>n/a</v>
          </cell>
          <cell r="D7" t="str">
            <v>n/a</v>
          </cell>
          <cell r="E7" t="str">
            <v>n/a</v>
          </cell>
          <cell r="F7" t="str">
            <v>n/a</v>
          </cell>
          <cell r="G7" t="str">
            <v>n/a</v>
          </cell>
          <cell r="H7" t="str">
            <v>n/a</v>
          </cell>
          <cell r="I7" t="str">
            <v>n/a</v>
          </cell>
          <cell r="J7" t="str">
            <v>n/a</v>
          </cell>
          <cell r="K7" t="str">
            <v>n/a</v>
          </cell>
          <cell r="L7" t="str">
            <v>n/a</v>
          </cell>
          <cell r="M7" t="str">
            <v>n/a</v>
          </cell>
          <cell r="N7" t="str">
            <v>n/a</v>
          </cell>
          <cell r="O7" t="str">
            <v>n/a</v>
          </cell>
          <cell r="P7" t="str">
            <v>n/a</v>
          </cell>
          <cell r="Q7" t="str">
            <v>n/a</v>
          </cell>
          <cell r="R7" t="str">
            <v>n/a</v>
          </cell>
          <cell r="S7" t="str">
            <v>n/a</v>
          </cell>
          <cell r="T7">
            <v>0.5435876786792877</v>
          </cell>
          <cell r="U7" t="str">
            <v>n/a</v>
          </cell>
          <cell r="V7" t="str">
            <v>n/a</v>
          </cell>
          <cell r="W7" t="str">
            <v>n/a</v>
          </cell>
          <cell r="X7" t="str">
            <v>n/a</v>
          </cell>
          <cell r="Y7" t="str">
            <v>n/a</v>
          </cell>
          <cell r="Z7" t="str">
            <v>n/a</v>
          </cell>
          <cell r="AA7" t="str">
            <v>n/a</v>
          </cell>
          <cell r="AB7" t="str">
            <v>n/a</v>
          </cell>
          <cell r="AC7" t="str">
            <v>n/a</v>
          </cell>
        </row>
        <row r="8">
          <cell r="A8" t="str">
            <v>AppleTree Early Learning – Col. Brdg</v>
          </cell>
          <cell r="B8" t="str">
            <v>EE</v>
          </cell>
          <cell r="C8" t="str">
            <v>n/a</v>
          </cell>
          <cell r="D8" t="str">
            <v>n/a</v>
          </cell>
          <cell r="E8" t="str">
            <v>n/a</v>
          </cell>
          <cell r="F8" t="str">
            <v>n/a</v>
          </cell>
          <cell r="G8" t="str">
            <v>n/a</v>
          </cell>
          <cell r="H8" t="str">
            <v>n/a</v>
          </cell>
          <cell r="I8" t="str">
            <v>n/a</v>
          </cell>
          <cell r="J8" t="str">
            <v>n/a</v>
          </cell>
          <cell r="K8" t="str">
            <v>n/a</v>
          </cell>
          <cell r="L8" t="str">
            <v>n/a</v>
          </cell>
          <cell r="M8" t="str">
            <v>n/a</v>
          </cell>
          <cell r="N8" t="str">
            <v>n/a</v>
          </cell>
          <cell r="O8" t="str">
            <v>n/a</v>
          </cell>
          <cell r="P8" t="str">
            <v>n/a</v>
          </cell>
          <cell r="Q8" t="str">
            <v>n/a</v>
          </cell>
          <cell r="R8" t="str">
            <v>n/a</v>
          </cell>
          <cell r="S8" t="str">
            <v>n/a</v>
          </cell>
          <cell r="T8">
            <v>0</v>
          </cell>
          <cell r="U8">
            <v>42.817533970348919</v>
          </cell>
          <cell r="V8" t="str">
            <v>n/a</v>
          </cell>
          <cell r="W8" t="str">
            <v>n/a</v>
          </cell>
          <cell r="X8" t="str">
            <v>n/a</v>
          </cell>
          <cell r="Y8" t="str">
            <v>n/a</v>
          </cell>
          <cell r="Z8" t="str">
            <v>n/a</v>
          </cell>
          <cell r="AA8" t="str">
            <v>n/a</v>
          </cell>
          <cell r="AB8" t="str">
            <v>n/a</v>
          </cell>
          <cell r="AC8" t="str">
            <v>n/a</v>
          </cell>
        </row>
        <row r="9">
          <cell r="A9" t="str">
            <v>AppleTree Early Learning - Riverside</v>
          </cell>
          <cell r="B9" t="str">
            <v>EE</v>
          </cell>
          <cell r="C9" t="str">
            <v>n/a</v>
          </cell>
          <cell r="D9" t="str">
            <v>n/a</v>
          </cell>
          <cell r="E9" t="str">
            <v>n/a</v>
          </cell>
          <cell r="F9" t="str">
            <v>n/a</v>
          </cell>
          <cell r="G9" t="str">
            <v>n/a</v>
          </cell>
          <cell r="H9" t="str">
            <v>n/a</v>
          </cell>
          <cell r="I9" t="str">
            <v>n/a</v>
          </cell>
          <cell r="J9" t="str">
            <v>n/a</v>
          </cell>
          <cell r="K9" t="str">
            <v>n/a</v>
          </cell>
          <cell r="L9" t="str">
            <v>n/a</v>
          </cell>
          <cell r="M9" t="str">
            <v>n/a</v>
          </cell>
          <cell r="N9" t="str">
            <v>n/a</v>
          </cell>
          <cell r="O9" t="str">
            <v>n/a</v>
          </cell>
          <cell r="P9" t="str">
            <v>n/a</v>
          </cell>
          <cell r="Q9" t="str">
            <v>n/a</v>
          </cell>
          <cell r="R9" t="str">
            <v>n/a</v>
          </cell>
          <cell r="S9" t="str">
            <v>n/a</v>
          </cell>
          <cell r="T9">
            <v>23.662841420038887</v>
          </cell>
          <cell r="U9">
            <v>11.60683126410659</v>
          </cell>
          <cell r="V9" t="str">
            <v>n/a</v>
          </cell>
          <cell r="W9" t="str">
            <v>n/a</v>
          </cell>
          <cell r="X9" t="str">
            <v>n/a</v>
          </cell>
          <cell r="Y9" t="str">
            <v>n/a</v>
          </cell>
          <cell r="Z9" t="str">
            <v>n/a</v>
          </cell>
          <cell r="AA9" t="str">
            <v>n/a</v>
          </cell>
          <cell r="AB9" t="str">
            <v>n/a</v>
          </cell>
          <cell r="AC9" t="str">
            <v>n/a</v>
          </cell>
        </row>
        <row r="10">
          <cell r="A10" t="str">
            <v>ARTS TECHNOLOGY ACADEMY</v>
          </cell>
          <cell r="B10" t="str">
            <v>Elementary</v>
          </cell>
          <cell r="C10">
            <v>43</v>
          </cell>
          <cell r="D10">
            <v>69.5</v>
          </cell>
          <cell r="E10">
            <v>12.658200000000001</v>
          </cell>
          <cell r="F10">
            <v>7.5949</v>
          </cell>
          <cell r="G10" t="str">
            <v>n/a</v>
          </cell>
          <cell r="H10" t="str">
            <v>n/a</v>
          </cell>
          <cell r="I10">
            <v>35.531385218770872</v>
          </cell>
          <cell r="J10">
            <v>41.842748416964611</v>
          </cell>
          <cell r="K10">
            <v>10.451573604060913</v>
          </cell>
          <cell r="L10">
            <v>24.737157360406094</v>
          </cell>
          <cell r="M10">
            <v>37.726629805837725</v>
          </cell>
          <cell r="N10" t="str">
            <v>n/a</v>
          </cell>
          <cell r="O10" t="str">
            <v>n/a</v>
          </cell>
          <cell r="P10" t="str">
            <v>n/a</v>
          </cell>
          <cell r="Q10" t="str">
            <v>n/a</v>
          </cell>
          <cell r="R10" t="str">
            <v>n/a</v>
          </cell>
          <cell r="S10" t="str">
            <v>n/a</v>
          </cell>
          <cell r="T10">
            <v>26.12533040648928</v>
          </cell>
          <cell r="U10">
            <v>90.737982546144508</v>
          </cell>
          <cell r="V10" t="str">
            <v>n/a</v>
          </cell>
          <cell r="W10" t="str">
            <v>n/a</v>
          </cell>
          <cell r="X10" t="str">
            <v>n/a</v>
          </cell>
          <cell r="Y10" t="str">
            <v>n/a</v>
          </cell>
          <cell r="Z10" t="str">
            <v>n/a</v>
          </cell>
          <cell r="AA10" t="str">
            <v>n/a</v>
          </cell>
          <cell r="AB10" t="str">
            <v>n/a</v>
          </cell>
          <cell r="AC10" t="str">
            <v>n/a</v>
          </cell>
        </row>
        <row r="11">
          <cell r="A11" t="str">
            <v>ARTS TECHNOLOGY ACADEMY</v>
          </cell>
          <cell r="B11" t="str">
            <v>EE</v>
          </cell>
          <cell r="C11">
            <v>43</v>
          </cell>
          <cell r="D11">
            <v>69.5</v>
          </cell>
          <cell r="E11">
            <v>12.658200000000001</v>
          </cell>
          <cell r="F11">
            <v>7.5949</v>
          </cell>
          <cell r="G11" t="str">
            <v>n/a</v>
          </cell>
          <cell r="H11" t="str">
            <v>n/a</v>
          </cell>
          <cell r="I11" t="str">
            <v>n/a</v>
          </cell>
          <cell r="J11" t="str">
            <v>n/a</v>
          </cell>
          <cell r="K11" t="str">
            <v>n/a</v>
          </cell>
          <cell r="L11" t="str">
            <v>n/a</v>
          </cell>
          <cell r="M11" t="str">
            <v>n/a</v>
          </cell>
          <cell r="N11" t="str">
            <v>n/a</v>
          </cell>
          <cell r="O11" t="str">
            <v>n/a</v>
          </cell>
          <cell r="P11" t="str">
            <v>n/a</v>
          </cell>
          <cell r="Q11" t="str">
            <v>n/a</v>
          </cell>
          <cell r="R11" t="str">
            <v>n/a</v>
          </cell>
          <cell r="S11" t="str">
            <v>n/a</v>
          </cell>
          <cell r="T11">
            <v>11.350396487787066</v>
          </cell>
          <cell r="U11">
            <v>74.24397886119641</v>
          </cell>
          <cell r="V11" t="str">
            <v>n/a</v>
          </cell>
          <cell r="W11" t="str">
            <v>n/a</v>
          </cell>
          <cell r="X11" t="str">
            <v>n/a</v>
          </cell>
          <cell r="Y11" t="str">
            <v>n/a</v>
          </cell>
          <cell r="Z11" t="str">
            <v>n/a</v>
          </cell>
          <cell r="AA11" t="str">
            <v>n/a</v>
          </cell>
          <cell r="AB11" t="str">
            <v>n/a</v>
          </cell>
          <cell r="AC11" t="str">
            <v>n/a</v>
          </cell>
        </row>
        <row r="12">
          <cell r="A12" t="str">
            <v>BARBARA JORDAN PCS</v>
          </cell>
          <cell r="B12" t="str">
            <v>Middle</v>
          </cell>
          <cell r="C12">
            <v>52</v>
          </cell>
          <cell r="D12">
            <v>52.5</v>
          </cell>
          <cell r="E12">
            <v>0</v>
          </cell>
          <cell r="F12">
            <v>0</v>
          </cell>
          <cell r="G12" t="str">
            <v>n/a</v>
          </cell>
          <cell r="H12" t="str">
            <v>n/a</v>
          </cell>
          <cell r="I12">
            <v>20.070534061336357</v>
          </cell>
          <cell r="J12">
            <v>22.586066109960701</v>
          </cell>
          <cell r="K12">
            <v>2.5757575757575757</v>
          </cell>
          <cell r="L12">
            <v>0</v>
          </cell>
          <cell r="M12" t="str">
            <v>n/a</v>
          </cell>
          <cell r="N12">
            <v>27.299853335356296</v>
          </cell>
          <cell r="O12" t="str">
            <v>n/a</v>
          </cell>
          <cell r="P12" t="str">
            <v>n/a</v>
          </cell>
          <cell r="Q12" t="str">
            <v>n/a</v>
          </cell>
          <cell r="R12" t="str">
            <v>n/a</v>
          </cell>
          <cell r="S12" t="str">
            <v>n/a</v>
          </cell>
          <cell r="T12">
            <v>54.712337381775733</v>
          </cell>
          <cell r="U12">
            <v>80.334072529484956</v>
          </cell>
          <cell r="V12" t="str">
            <v>n/a</v>
          </cell>
          <cell r="W12" t="str">
            <v>n/a</v>
          </cell>
          <cell r="X12" t="str">
            <v>n/a</v>
          </cell>
          <cell r="Y12" t="str">
            <v>n/a</v>
          </cell>
          <cell r="Z12" t="str">
            <v>n/a</v>
          </cell>
          <cell r="AA12" t="str">
            <v>n/a</v>
          </cell>
          <cell r="AB12" t="str">
            <v>n/a</v>
          </cell>
          <cell r="AC12" t="str">
            <v>n/a</v>
          </cell>
        </row>
        <row r="13">
          <cell r="A13" t="str">
            <v>BOOKER T WASHINGTON HIGH SCHOOL</v>
          </cell>
          <cell r="B13" t="str">
            <v>High</v>
          </cell>
          <cell r="C13" t="str">
            <v>n/a</v>
          </cell>
          <cell r="D13" t="str">
            <v>n/a</v>
          </cell>
          <cell r="E13" t="str">
            <v>n/a</v>
          </cell>
          <cell r="F13" t="str">
            <v>n/a</v>
          </cell>
          <cell r="G13" t="str">
            <v>n/a</v>
          </cell>
          <cell r="H13" t="str">
            <v>n/a</v>
          </cell>
          <cell r="I13">
            <v>0</v>
          </cell>
          <cell r="J13">
            <v>1.0272443054935236</v>
          </cell>
          <cell r="K13">
            <v>0</v>
          </cell>
          <cell r="L13">
            <v>0</v>
          </cell>
          <cell r="M13" t="str">
            <v>n/a</v>
          </cell>
          <cell r="N13" t="str">
            <v>n/a</v>
          </cell>
          <cell r="O13">
            <v>0</v>
          </cell>
          <cell r="P13">
            <v>0</v>
          </cell>
          <cell r="Q13">
            <v>10.9</v>
          </cell>
          <cell r="R13">
            <v>11.53</v>
          </cell>
          <cell r="S13">
            <v>83.240223463687158</v>
          </cell>
          <cell r="T13">
            <v>20.377444721660773</v>
          </cell>
          <cell r="U13">
            <v>72.809717671200971</v>
          </cell>
          <cell r="V13">
            <v>60.412499999999994</v>
          </cell>
          <cell r="W13" t="str">
            <v>n/a</v>
          </cell>
          <cell r="X13" t="str">
            <v>n/a</v>
          </cell>
          <cell r="Y13" t="str">
            <v>n/a</v>
          </cell>
          <cell r="Z13" t="str">
            <v>n/a</v>
          </cell>
          <cell r="AA13" t="str">
            <v>n/a</v>
          </cell>
          <cell r="AB13" t="str">
            <v>n/a</v>
          </cell>
          <cell r="AC13" t="str">
            <v>n/a</v>
          </cell>
        </row>
        <row r="14">
          <cell r="A14" t="str">
            <v>Bridges Public Charter School</v>
          </cell>
          <cell r="B14" t="str">
            <v>EE</v>
          </cell>
          <cell r="C14" t="str">
            <v>n/a</v>
          </cell>
          <cell r="D14" t="str">
            <v>n/a</v>
          </cell>
          <cell r="E14" t="str">
            <v>n/a</v>
          </cell>
          <cell r="F14" t="str">
            <v>n/a</v>
          </cell>
          <cell r="G14" t="str">
            <v>n/a</v>
          </cell>
          <cell r="H14" t="str">
            <v>n/a</v>
          </cell>
          <cell r="I14" t="str">
            <v>n/a</v>
          </cell>
          <cell r="J14" t="str">
            <v>n/a</v>
          </cell>
          <cell r="K14" t="str">
            <v>n/a</v>
          </cell>
          <cell r="L14" t="str">
            <v>n/a</v>
          </cell>
          <cell r="M14" t="str">
            <v>n/a</v>
          </cell>
          <cell r="N14" t="str">
            <v>n/a</v>
          </cell>
          <cell r="O14" t="str">
            <v>n/a</v>
          </cell>
          <cell r="P14" t="str">
            <v>n/a</v>
          </cell>
          <cell r="Q14" t="str">
            <v>n/a</v>
          </cell>
          <cell r="R14" t="str">
            <v>n/a</v>
          </cell>
          <cell r="S14" t="str">
            <v>n/a</v>
          </cell>
          <cell r="T14">
            <v>10.685524461445567</v>
          </cell>
          <cell r="U14">
            <v>72.467701541279155</v>
          </cell>
          <cell r="V14" t="str">
            <v>n/a</v>
          </cell>
          <cell r="W14" t="str">
            <v>n/a</v>
          </cell>
          <cell r="X14" t="str">
            <v>n/a</v>
          </cell>
          <cell r="Y14" t="str">
            <v>n/a</v>
          </cell>
          <cell r="Z14" t="str">
            <v>n/a</v>
          </cell>
          <cell r="AA14" t="str">
            <v>n/a</v>
          </cell>
          <cell r="AB14" t="str">
            <v>n/a</v>
          </cell>
          <cell r="AC14" t="str">
            <v>n/a</v>
          </cell>
        </row>
        <row r="15">
          <cell r="A15" t="str">
            <v>CAPITAL CITY PCS</v>
          </cell>
          <cell r="B15" t="str">
            <v>Elementary</v>
          </cell>
          <cell r="C15">
            <v>93</v>
          </cell>
          <cell r="D15">
            <v>98</v>
          </cell>
          <cell r="E15">
            <v>42.528700000000001</v>
          </cell>
          <cell r="F15">
            <v>48.2759</v>
          </cell>
          <cell r="G15" t="str">
            <v>n/a</v>
          </cell>
          <cell r="H15" t="str">
            <v>n/a</v>
          </cell>
          <cell r="I15">
            <v>74.40771369025407</v>
          </cell>
          <cell r="J15">
            <v>66.805885832236882</v>
          </cell>
          <cell r="K15">
            <v>24.324324324324323</v>
          </cell>
          <cell r="L15">
            <v>54.054054054054056</v>
          </cell>
          <cell r="M15">
            <v>73.215893017873213</v>
          </cell>
          <cell r="N15" t="str">
            <v>n/a</v>
          </cell>
          <cell r="O15" t="str">
            <v>n/a</v>
          </cell>
          <cell r="P15" t="str">
            <v>n/a</v>
          </cell>
          <cell r="Q15" t="str">
            <v>n/a</v>
          </cell>
          <cell r="R15" t="str">
            <v>n/a</v>
          </cell>
          <cell r="S15" t="str">
            <v>n/a</v>
          </cell>
          <cell r="T15">
            <v>82.551506610294467</v>
          </cell>
          <cell r="U15">
            <v>100</v>
          </cell>
          <cell r="V15" t="str">
            <v>n/a</v>
          </cell>
          <cell r="W15" t="str">
            <v>n/a</v>
          </cell>
          <cell r="X15" t="str">
            <v>n/a</v>
          </cell>
          <cell r="Y15" t="str">
            <v>n/a</v>
          </cell>
          <cell r="Z15" t="str">
            <v>n/a</v>
          </cell>
          <cell r="AA15" t="str">
            <v>n/a</v>
          </cell>
          <cell r="AB15" t="str">
            <v>n/a</v>
          </cell>
          <cell r="AC15" t="str">
            <v>n/a</v>
          </cell>
        </row>
        <row r="16">
          <cell r="A16" t="str">
            <v>CAPITAL CITY PCS</v>
          </cell>
          <cell r="B16" t="str">
            <v>Middle</v>
          </cell>
          <cell r="C16">
            <v>93</v>
          </cell>
          <cell r="D16">
            <v>98</v>
          </cell>
          <cell r="E16">
            <v>42.528700000000001</v>
          </cell>
          <cell r="F16">
            <v>48.2759</v>
          </cell>
          <cell r="G16" t="str">
            <v>n/a</v>
          </cell>
          <cell r="H16" t="str">
            <v>n/a</v>
          </cell>
          <cell r="I16">
            <v>68.92270984180017</v>
          </cell>
          <cell r="J16">
            <v>72.893404793806752</v>
          </cell>
          <cell r="K16">
            <v>58</v>
          </cell>
          <cell r="L16">
            <v>46.333333333333336</v>
          </cell>
          <cell r="M16" t="str">
            <v>n/a</v>
          </cell>
          <cell r="N16">
            <v>84.827795478683058</v>
          </cell>
          <cell r="O16" t="str">
            <v>n/a</v>
          </cell>
          <cell r="P16" t="str">
            <v>n/a</v>
          </cell>
          <cell r="Q16" t="str">
            <v>n/a</v>
          </cell>
          <cell r="R16" t="str">
            <v>n/a</v>
          </cell>
          <cell r="S16" t="str">
            <v>n/a</v>
          </cell>
          <cell r="T16">
            <v>85.34326555264748</v>
          </cell>
          <cell r="U16">
            <v>66.961241849534986</v>
          </cell>
          <cell r="V16" t="str">
            <v>n/a</v>
          </cell>
          <cell r="W16" t="str">
            <v>n/a</v>
          </cell>
          <cell r="X16" t="str">
            <v>n/a</v>
          </cell>
          <cell r="Y16" t="str">
            <v>n/a</v>
          </cell>
          <cell r="Z16" t="str">
            <v>n/a</v>
          </cell>
          <cell r="AA16" t="str">
            <v>n/a</v>
          </cell>
          <cell r="AB16" t="str">
            <v>n/a</v>
          </cell>
          <cell r="AC16" t="str">
            <v>n/a</v>
          </cell>
        </row>
        <row r="17">
          <cell r="A17" t="str">
            <v>Carlos Rosario</v>
          </cell>
          <cell r="B17" t="str">
            <v>Adult</v>
          </cell>
          <cell r="C17" t="str">
            <v>n/a</v>
          </cell>
          <cell r="D17" t="str">
            <v>n/a</v>
          </cell>
          <cell r="E17" t="str">
            <v>n/a</v>
          </cell>
          <cell r="F17" t="str">
            <v>n/a</v>
          </cell>
          <cell r="G17" t="str">
            <v>n/a</v>
          </cell>
          <cell r="H17" t="str">
            <v>n/a</v>
          </cell>
          <cell r="I17" t="str">
            <v>n/a</v>
          </cell>
          <cell r="J17" t="str">
            <v>n/a</v>
          </cell>
          <cell r="K17" t="str">
            <v>n/a</v>
          </cell>
          <cell r="L17" t="str">
            <v>n/a</v>
          </cell>
          <cell r="M17" t="str">
            <v>n/a</v>
          </cell>
          <cell r="N17" t="str">
            <v>n/a</v>
          </cell>
          <cell r="O17" t="str">
            <v>n/a</v>
          </cell>
          <cell r="P17" t="str">
            <v>n/a</v>
          </cell>
          <cell r="Q17" t="str">
            <v>n/a</v>
          </cell>
          <cell r="R17" t="str">
            <v>n/a</v>
          </cell>
          <cell r="S17" t="str">
            <v>n/a</v>
          </cell>
          <cell r="T17" t="str">
            <v>n/a</v>
          </cell>
          <cell r="U17" t="str">
            <v>n/a</v>
          </cell>
          <cell r="V17" t="str">
            <v>n/a</v>
          </cell>
          <cell r="W17" t="str">
            <v>n/a</v>
          </cell>
          <cell r="X17" t="str">
            <v>n/a</v>
          </cell>
          <cell r="Y17" t="str">
            <v>n/a</v>
          </cell>
          <cell r="Z17" t="str">
            <v>n/a</v>
          </cell>
          <cell r="AA17" t="str">
            <v>n/a</v>
          </cell>
          <cell r="AB17" t="str">
            <v>n/a</v>
          </cell>
          <cell r="AC17" t="str">
            <v>n/a</v>
          </cell>
        </row>
        <row r="18">
          <cell r="A18" t="str">
            <v xml:space="preserve">Center City - Brentwood </v>
          </cell>
          <cell r="B18" t="str">
            <v>New</v>
          </cell>
          <cell r="C18" t="str">
            <v>n/a</v>
          </cell>
          <cell r="D18" t="str">
            <v>n/a</v>
          </cell>
          <cell r="E18" t="str">
            <v>n/a</v>
          </cell>
          <cell r="F18" t="str">
            <v>n/a</v>
          </cell>
          <cell r="G18" t="str">
            <v>n/a</v>
          </cell>
          <cell r="H18" t="str">
            <v>n/a</v>
          </cell>
          <cell r="I18" t="str">
            <v>n/a</v>
          </cell>
          <cell r="J18" t="str">
            <v>n/a</v>
          </cell>
          <cell r="K18" t="str">
            <v>n/a</v>
          </cell>
          <cell r="L18" t="str">
            <v>n/a</v>
          </cell>
          <cell r="M18" t="str">
            <v>n/a</v>
          </cell>
          <cell r="N18" t="str">
            <v>n/a</v>
          </cell>
          <cell r="O18" t="str">
            <v>n/a</v>
          </cell>
          <cell r="P18" t="str">
            <v>n/a</v>
          </cell>
          <cell r="Q18" t="str">
            <v>n/a</v>
          </cell>
          <cell r="R18" t="str">
            <v>n/a</v>
          </cell>
          <cell r="S18" t="str">
            <v>n/a</v>
          </cell>
          <cell r="T18" t="str">
            <v>n/a</v>
          </cell>
          <cell r="U18" t="str">
            <v>n/a</v>
          </cell>
          <cell r="V18" t="str">
            <v>n/a</v>
          </cell>
          <cell r="W18" t="str">
            <v>n/a</v>
          </cell>
          <cell r="X18" t="str">
            <v>n/a</v>
          </cell>
          <cell r="Y18" t="str">
            <v>n/a</v>
          </cell>
          <cell r="Z18" t="str">
            <v>n/a</v>
          </cell>
          <cell r="AA18" t="str">
            <v>n/a</v>
          </cell>
          <cell r="AB18" t="str">
            <v>n/a</v>
          </cell>
          <cell r="AC18" t="str">
            <v>n/a</v>
          </cell>
        </row>
        <row r="19">
          <cell r="A19" t="str">
            <v xml:space="preserve">Center City - Brightwood </v>
          </cell>
          <cell r="B19" t="str">
            <v>New</v>
          </cell>
          <cell r="C19" t="str">
            <v>n/a</v>
          </cell>
          <cell r="D19" t="str">
            <v>n/a</v>
          </cell>
          <cell r="E19" t="str">
            <v>n/a</v>
          </cell>
          <cell r="F19" t="str">
            <v>n/a</v>
          </cell>
          <cell r="G19" t="str">
            <v>n/a</v>
          </cell>
          <cell r="H19" t="str">
            <v>n/a</v>
          </cell>
          <cell r="I19" t="str">
            <v>n/a</v>
          </cell>
          <cell r="J19" t="str">
            <v>n/a</v>
          </cell>
          <cell r="K19" t="str">
            <v>n/a</v>
          </cell>
          <cell r="L19" t="str">
            <v>n/a</v>
          </cell>
          <cell r="M19" t="str">
            <v>n/a</v>
          </cell>
          <cell r="N19" t="str">
            <v>n/a</v>
          </cell>
          <cell r="O19" t="str">
            <v>n/a</v>
          </cell>
          <cell r="P19" t="str">
            <v>n/a</v>
          </cell>
          <cell r="Q19" t="str">
            <v>n/a</v>
          </cell>
          <cell r="R19" t="str">
            <v>n/a</v>
          </cell>
          <cell r="S19" t="str">
            <v>n/a</v>
          </cell>
          <cell r="T19" t="str">
            <v>n/a</v>
          </cell>
          <cell r="U19" t="str">
            <v>n/a</v>
          </cell>
          <cell r="V19" t="str">
            <v>n/a</v>
          </cell>
          <cell r="W19" t="str">
            <v>n/a</v>
          </cell>
          <cell r="X19" t="str">
            <v>n/a</v>
          </cell>
          <cell r="Y19" t="str">
            <v>n/a</v>
          </cell>
          <cell r="Z19" t="str">
            <v>n/a</v>
          </cell>
          <cell r="AA19" t="str">
            <v>n/a</v>
          </cell>
          <cell r="AB19" t="str">
            <v>n/a</v>
          </cell>
          <cell r="AC19" t="str">
            <v>n/a</v>
          </cell>
        </row>
        <row r="20">
          <cell r="A20" t="str">
            <v xml:space="preserve">Center City - Capitol Hill </v>
          </cell>
          <cell r="B20" t="str">
            <v>New</v>
          </cell>
          <cell r="C20" t="str">
            <v>n/a</v>
          </cell>
          <cell r="D20" t="str">
            <v>n/a</v>
          </cell>
          <cell r="E20" t="str">
            <v>n/a</v>
          </cell>
          <cell r="F20" t="str">
            <v>n/a</v>
          </cell>
          <cell r="G20" t="str">
            <v>n/a</v>
          </cell>
          <cell r="H20" t="str">
            <v>n/a</v>
          </cell>
          <cell r="I20" t="str">
            <v>n/a</v>
          </cell>
          <cell r="J20" t="str">
            <v>n/a</v>
          </cell>
          <cell r="K20" t="str">
            <v>n/a</v>
          </cell>
          <cell r="L20" t="str">
            <v>n/a</v>
          </cell>
          <cell r="M20" t="str">
            <v>n/a</v>
          </cell>
          <cell r="N20" t="str">
            <v>n/a</v>
          </cell>
          <cell r="O20" t="str">
            <v>n/a</v>
          </cell>
          <cell r="P20" t="str">
            <v>n/a</v>
          </cell>
          <cell r="Q20" t="str">
            <v>n/a</v>
          </cell>
          <cell r="R20" t="str">
            <v>n/a</v>
          </cell>
          <cell r="S20" t="str">
            <v>n/a</v>
          </cell>
          <cell r="T20" t="str">
            <v>n/a</v>
          </cell>
          <cell r="U20" t="str">
            <v>n/a</v>
          </cell>
          <cell r="V20" t="str">
            <v>n/a</v>
          </cell>
          <cell r="W20" t="str">
            <v>n/a</v>
          </cell>
          <cell r="X20" t="str">
            <v>n/a</v>
          </cell>
          <cell r="Y20" t="str">
            <v>n/a</v>
          </cell>
          <cell r="Z20" t="str">
            <v>n/a</v>
          </cell>
          <cell r="AA20" t="str">
            <v>n/a</v>
          </cell>
          <cell r="AB20" t="str">
            <v>n/a</v>
          </cell>
          <cell r="AC20" t="str">
            <v>n/a</v>
          </cell>
        </row>
        <row r="21">
          <cell r="A21" t="str">
            <v xml:space="preserve">Center City - Congress Heights </v>
          </cell>
          <cell r="B21" t="str">
            <v>New</v>
          </cell>
          <cell r="C21" t="str">
            <v>n/a</v>
          </cell>
          <cell r="D21" t="str">
            <v>n/a</v>
          </cell>
          <cell r="E21" t="str">
            <v>n/a</v>
          </cell>
          <cell r="F21" t="str">
            <v>n/a</v>
          </cell>
          <cell r="G21" t="str">
            <v>n/a</v>
          </cell>
          <cell r="H21" t="str">
            <v>n/a</v>
          </cell>
          <cell r="I21" t="str">
            <v>n/a</v>
          </cell>
          <cell r="J21" t="str">
            <v>n/a</v>
          </cell>
          <cell r="K21" t="str">
            <v>n/a</v>
          </cell>
          <cell r="L21" t="str">
            <v>n/a</v>
          </cell>
          <cell r="M21" t="str">
            <v>n/a</v>
          </cell>
          <cell r="N21" t="str">
            <v>n/a</v>
          </cell>
          <cell r="O21" t="str">
            <v>n/a</v>
          </cell>
          <cell r="P21" t="str">
            <v>n/a</v>
          </cell>
          <cell r="Q21" t="str">
            <v>n/a</v>
          </cell>
          <cell r="R21" t="str">
            <v>n/a</v>
          </cell>
          <cell r="S21" t="str">
            <v>n/a</v>
          </cell>
          <cell r="T21" t="str">
            <v>n/a</v>
          </cell>
          <cell r="U21" t="str">
            <v>n/a</v>
          </cell>
          <cell r="V21" t="str">
            <v>n/a</v>
          </cell>
          <cell r="W21" t="str">
            <v>n/a</v>
          </cell>
          <cell r="X21" t="str">
            <v>n/a</v>
          </cell>
          <cell r="Y21" t="str">
            <v>n/a</v>
          </cell>
          <cell r="Z21" t="str">
            <v>n/a</v>
          </cell>
          <cell r="AA21" t="str">
            <v>n/a</v>
          </cell>
          <cell r="AB21" t="str">
            <v>n/a</v>
          </cell>
          <cell r="AC21" t="str">
            <v>n/a</v>
          </cell>
        </row>
        <row r="22">
          <cell r="A22" t="str">
            <v xml:space="preserve">Center City - Petworth </v>
          </cell>
          <cell r="B22" t="str">
            <v>New</v>
          </cell>
          <cell r="C22" t="str">
            <v>n/a</v>
          </cell>
          <cell r="D22" t="str">
            <v>n/a</v>
          </cell>
          <cell r="E22" t="str">
            <v>n/a</v>
          </cell>
          <cell r="F22" t="str">
            <v>n/a</v>
          </cell>
          <cell r="G22" t="str">
            <v>n/a</v>
          </cell>
          <cell r="H22" t="str">
            <v>n/a</v>
          </cell>
          <cell r="I22" t="str">
            <v>n/a</v>
          </cell>
          <cell r="J22" t="str">
            <v>n/a</v>
          </cell>
          <cell r="K22" t="str">
            <v>n/a</v>
          </cell>
          <cell r="L22" t="str">
            <v>n/a</v>
          </cell>
          <cell r="M22" t="str">
            <v>n/a</v>
          </cell>
          <cell r="N22" t="str">
            <v>n/a</v>
          </cell>
          <cell r="O22" t="str">
            <v>n/a</v>
          </cell>
          <cell r="P22" t="str">
            <v>n/a</v>
          </cell>
          <cell r="Q22" t="str">
            <v>n/a</v>
          </cell>
          <cell r="R22" t="str">
            <v>n/a</v>
          </cell>
          <cell r="S22" t="str">
            <v>n/a</v>
          </cell>
          <cell r="T22" t="str">
            <v>n/a</v>
          </cell>
          <cell r="U22" t="str">
            <v>n/a</v>
          </cell>
          <cell r="V22" t="str">
            <v>n/a</v>
          </cell>
          <cell r="W22" t="str">
            <v>n/a</v>
          </cell>
          <cell r="X22" t="str">
            <v>n/a</v>
          </cell>
          <cell r="Y22" t="str">
            <v>n/a</v>
          </cell>
          <cell r="Z22" t="str">
            <v>n/a</v>
          </cell>
          <cell r="AA22" t="str">
            <v>n/a</v>
          </cell>
          <cell r="AB22" t="str">
            <v>n/a</v>
          </cell>
          <cell r="AC22" t="str">
            <v>n/a</v>
          </cell>
        </row>
        <row r="23">
          <cell r="A23" t="str">
            <v xml:space="preserve">Center City - Shaw </v>
          </cell>
          <cell r="B23" t="str">
            <v>New</v>
          </cell>
          <cell r="C23" t="str">
            <v>n/a</v>
          </cell>
          <cell r="D23" t="str">
            <v>n/a</v>
          </cell>
          <cell r="E23" t="str">
            <v>n/a</v>
          </cell>
          <cell r="F23" t="str">
            <v>n/a</v>
          </cell>
          <cell r="G23" t="str">
            <v>n/a</v>
          </cell>
          <cell r="H23" t="str">
            <v>n/a</v>
          </cell>
          <cell r="I23" t="str">
            <v>n/a</v>
          </cell>
          <cell r="J23" t="str">
            <v>n/a</v>
          </cell>
          <cell r="K23" t="str">
            <v>n/a</v>
          </cell>
          <cell r="L23" t="str">
            <v>n/a</v>
          </cell>
          <cell r="M23" t="str">
            <v>n/a</v>
          </cell>
          <cell r="N23" t="str">
            <v>n/a</v>
          </cell>
          <cell r="O23" t="str">
            <v>n/a</v>
          </cell>
          <cell r="P23" t="str">
            <v>n/a</v>
          </cell>
          <cell r="Q23" t="str">
            <v>n/a</v>
          </cell>
          <cell r="R23" t="str">
            <v>n/a</v>
          </cell>
          <cell r="S23" t="str">
            <v>n/a</v>
          </cell>
          <cell r="T23" t="str">
            <v>n/a</v>
          </cell>
          <cell r="U23" t="str">
            <v>n/a</v>
          </cell>
          <cell r="V23" t="str">
            <v>n/a</v>
          </cell>
          <cell r="W23" t="str">
            <v>n/a</v>
          </cell>
          <cell r="X23" t="str">
            <v>n/a</v>
          </cell>
          <cell r="Y23" t="str">
            <v>n/a</v>
          </cell>
          <cell r="Z23" t="str">
            <v>n/a</v>
          </cell>
          <cell r="AA23" t="str">
            <v>n/a</v>
          </cell>
          <cell r="AB23" t="str">
            <v>n/a</v>
          </cell>
          <cell r="AC23" t="str">
            <v>n/a</v>
          </cell>
        </row>
        <row r="24">
          <cell r="A24" t="str">
            <v xml:space="preserve">Center City - Trinidad </v>
          </cell>
          <cell r="B24" t="str">
            <v>New</v>
          </cell>
          <cell r="C24" t="str">
            <v>n/a</v>
          </cell>
          <cell r="D24" t="str">
            <v>n/a</v>
          </cell>
          <cell r="E24" t="str">
            <v>n/a</v>
          </cell>
          <cell r="F24" t="str">
            <v>n/a</v>
          </cell>
          <cell r="G24" t="str">
            <v>n/a</v>
          </cell>
          <cell r="H24" t="str">
            <v>n/a</v>
          </cell>
          <cell r="I24" t="str">
            <v>n/a</v>
          </cell>
          <cell r="J24" t="str">
            <v>n/a</v>
          </cell>
          <cell r="K24" t="str">
            <v>n/a</v>
          </cell>
          <cell r="L24" t="str">
            <v>n/a</v>
          </cell>
          <cell r="M24" t="str">
            <v>n/a</v>
          </cell>
          <cell r="N24" t="str">
            <v>n/a</v>
          </cell>
          <cell r="O24" t="str">
            <v>n/a</v>
          </cell>
          <cell r="P24" t="str">
            <v>n/a</v>
          </cell>
          <cell r="Q24" t="str">
            <v>n/a</v>
          </cell>
          <cell r="R24" t="str">
            <v>n/a</v>
          </cell>
          <cell r="S24" t="str">
            <v>n/a</v>
          </cell>
          <cell r="T24" t="str">
            <v>n/a</v>
          </cell>
          <cell r="U24" t="str">
            <v>n/a</v>
          </cell>
          <cell r="V24" t="str">
            <v>n/a</v>
          </cell>
          <cell r="W24" t="str">
            <v>n/a</v>
          </cell>
          <cell r="X24" t="str">
            <v>n/a</v>
          </cell>
          <cell r="Y24" t="str">
            <v>n/a</v>
          </cell>
          <cell r="Z24" t="str">
            <v>n/a</v>
          </cell>
          <cell r="AA24" t="str">
            <v>n/a</v>
          </cell>
          <cell r="AB24" t="str">
            <v>n/a</v>
          </cell>
          <cell r="AC24" t="str">
            <v>n/a</v>
          </cell>
        </row>
        <row r="25">
          <cell r="A25" t="str">
            <v>CESAR CHAVEZ - CAPITOL HILL CAMPUS</v>
          </cell>
          <cell r="B25" t="str">
            <v>High</v>
          </cell>
          <cell r="C25">
            <v>50</v>
          </cell>
          <cell r="D25">
            <v>50</v>
          </cell>
          <cell r="E25" t="str">
            <v>n/a</v>
          </cell>
          <cell r="F25" t="str">
            <v>n/a</v>
          </cell>
          <cell r="G25" t="str">
            <v>n/a</v>
          </cell>
          <cell r="H25" t="str">
            <v>n/a</v>
          </cell>
          <cell r="I25">
            <v>12.437293913685341</v>
          </cell>
          <cell r="J25">
            <v>23.470299240732469</v>
          </cell>
          <cell r="K25">
            <v>6.46</v>
          </cell>
          <cell r="L25">
            <v>1.62</v>
          </cell>
          <cell r="M25" t="str">
            <v>n/a</v>
          </cell>
          <cell r="N25" t="str">
            <v>n/a</v>
          </cell>
          <cell r="O25">
            <v>77.11</v>
          </cell>
          <cell r="P25">
            <v>60.606060606060616</v>
          </cell>
          <cell r="Q25">
            <v>38.659999999999997</v>
          </cell>
          <cell r="R25">
            <v>31.42</v>
          </cell>
          <cell r="S25">
            <v>100</v>
          </cell>
          <cell r="T25">
            <v>33.987292632681196</v>
          </cell>
          <cell r="U25">
            <v>64.677211945242178</v>
          </cell>
          <cell r="V25" t="str">
            <v>n/a</v>
          </cell>
          <cell r="W25" t="str">
            <v>n/a</v>
          </cell>
          <cell r="X25" t="str">
            <v>n/a</v>
          </cell>
          <cell r="Y25" t="str">
            <v>n/a</v>
          </cell>
          <cell r="Z25" t="str">
            <v>n/a</v>
          </cell>
          <cell r="AA25" t="str">
            <v>n/a</v>
          </cell>
          <cell r="AB25" t="str">
            <v>n/a</v>
          </cell>
          <cell r="AC25" t="str">
            <v>n/a</v>
          </cell>
        </row>
        <row r="26">
          <cell r="A26" t="str">
            <v>CESAR CHAVEZ PCS - PARKSIDE CAMPUS</v>
          </cell>
          <cell r="B26" t="str">
            <v>Middle</v>
          </cell>
          <cell r="C26">
            <v>61</v>
          </cell>
          <cell r="D26">
            <v>56.5</v>
          </cell>
          <cell r="E26">
            <v>6.6666999999999996</v>
          </cell>
          <cell r="F26">
            <v>10.738300000000001</v>
          </cell>
          <cell r="G26" t="str">
            <v>n/a</v>
          </cell>
          <cell r="H26" t="str">
            <v>n/a</v>
          </cell>
          <cell r="I26">
            <v>6.5225414169563862</v>
          </cell>
          <cell r="J26">
            <v>19.016462145776959</v>
          </cell>
          <cell r="K26">
            <v>5.4102242152466369</v>
          </cell>
          <cell r="L26">
            <v>1.4973094170403589</v>
          </cell>
          <cell r="M26" t="str">
            <v>n/a</v>
          </cell>
          <cell r="N26">
            <v>9.1311384210792479</v>
          </cell>
          <cell r="O26" t="str">
            <v>n/a</v>
          </cell>
          <cell r="P26" t="str">
            <v>n/a</v>
          </cell>
          <cell r="Q26" t="str">
            <v>n/a</v>
          </cell>
          <cell r="R26" t="str">
            <v>n/a</v>
          </cell>
          <cell r="S26">
            <v>100</v>
          </cell>
          <cell r="T26">
            <v>49.920041751642827</v>
          </cell>
          <cell r="U26">
            <v>35.078160424497618</v>
          </cell>
          <cell r="V26" t="str">
            <v>n/a</v>
          </cell>
          <cell r="W26" t="str">
            <v>n/a</v>
          </cell>
          <cell r="X26" t="str">
            <v>n/a</v>
          </cell>
          <cell r="Y26" t="str">
            <v>n/a</v>
          </cell>
          <cell r="Z26" t="str">
            <v>n/a</v>
          </cell>
          <cell r="AA26" t="str">
            <v>n/a</v>
          </cell>
          <cell r="AB26" t="str">
            <v>n/a</v>
          </cell>
          <cell r="AC26" t="str">
            <v>n/a</v>
          </cell>
        </row>
        <row r="27">
          <cell r="A27" t="str">
            <v>CESAR CHAVEZ PCS - PARKSIDE CAMPUS</v>
          </cell>
          <cell r="B27" t="str">
            <v>High</v>
          </cell>
          <cell r="C27">
            <v>61</v>
          </cell>
          <cell r="D27">
            <v>56.5</v>
          </cell>
          <cell r="E27">
            <v>6.6666999999999996</v>
          </cell>
          <cell r="F27">
            <v>10.738300000000001</v>
          </cell>
          <cell r="G27" t="str">
            <v>n/a</v>
          </cell>
          <cell r="H27" t="str">
            <v>n/a</v>
          </cell>
          <cell r="I27">
            <v>19.785743076228258</v>
          </cell>
          <cell r="J27">
            <v>14.928539526574362</v>
          </cell>
          <cell r="K27">
            <v>9.42</v>
          </cell>
          <cell r="L27">
            <v>0</v>
          </cell>
          <cell r="M27" t="str">
            <v>n/a</v>
          </cell>
          <cell r="N27" t="str">
            <v>n/a</v>
          </cell>
          <cell r="O27">
            <v>58.18</v>
          </cell>
          <cell r="P27">
            <v>78.431372549019599</v>
          </cell>
          <cell r="Q27">
            <v>45.45</v>
          </cell>
          <cell r="R27">
            <v>44.12</v>
          </cell>
          <cell r="S27">
            <v>100</v>
          </cell>
          <cell r="T27">
            <v>37.630917245308339</v>
          </cell>
          <cell r="U27">
            <v>43.003311962648091</v>
          </cell>
          <cell r="V27">
            <v>80.212500000000006</v>
          </cell>
          <cell r="W27" t="str">
            <v>n/a</v>
          </cell>
          <cell r="X27" t="str">
            <v>n/a</v>
          </cell>
          <cell r="Y27" t="str">
            <v>n/a</v>
          </cell>
          <cell r="Z27" t="str">
            <v>n/a</v>
          </cell>
          <cell r="AA27" t="str">
            <v>n/a</v>
          </cell>
          <cell r="AB27" t="str">
            <v>n/a</v>
          </cell>
          <cell r="AC27" t="str">
            <v>n/a</v>
          </cell>
        </row>
        <row r="28">
          <cell r="A28" t="str">
            <v>CHAVEZ - BRUCE CAMPUS</v>
          </cell>
          <cell r="B28" t="str">
            <v>Middle</v>
          </cell>
          <cell r="C28">
            <v>36</v>
          </cell>
          <cell r="D28">
            <v>28</v>
          </cell>
          <cell r="E28" t="str">
            <v>n/a</v>
          </cell>
          <cell r="F28" t="str">
            <v>n/a</v>
          </cell>
          <cell r="G28" t="str">
            <v>n/a</v>
          </cell>
          <cell r="H28" t="str">
            <v>n/a</v>
          </cell>
          <cell r="I28">
            <v>9.7252253291310744</v>
          </cell>
          <cell r="J28">
            <v>21.942517585975882</v>
          </cell>
          <cell r="K28">
            <v>3.8190624999999998</v>
          </cell>
          <cell r="L28">
            <v>0</v>
          </cell>
          <cell r="M28" t="str">
            <v>n/a</v>
          </cell>
          <cell r="N28">
            <v>2.0128457998280469</v>
          </cell>
          <cell r="O28" t="str">
            <v>n/a</v>
          </cell>
          <cell r="P28" t="str">
            <v>n/a</v>
          </cell>
          <cell r="Q28" t="str">
            <v>n/a</v>
          </cell>
          <cell r="R28" t="str">
            <v>n/a</v>
          </cell>
          <cell r="S28" t="str">
            <v>n/a</v>
          </cell>
          <cell r="T28">
            <v>34.990290757710454</v>
          </cell>
          <cell r="U28">
            <v>64.437447824152144</v>
          </cell>
          <cell r="V28" t="str">
            <v>n/a</v>
          </cell>
          <cell r="W28" t="str">
            <v>n/a</v>
          </cell>
          <cell r="X28" t="str">
            <v>n/a</v>
          </cell>
          <cell r="Y28" t="str">
            <v>n/a</v>
          </cell>
          <cell r="Z28" t="str">
            <v>n/a</v>
          </cell>
          <cell r="AA28" t="str">
            <v>n/a</v>
          </cell>
          <cell r="AB28" t="str">
            <v>n/a</v>
          </cell>
          <cell r="AC28" t="str">
            <v>n/a</v>
          </cell>
        </row>
        <row r="29">
          <cell r="A29" t="str">
            <v>CHILDRENS STUDIO SCHOOL PCS</v>
          </cell>
          <cell r="B29" t="str">
            <v>Elementary</v>
          </cell>
          <cell r="C29">
            <v>21</v>
          </cell>
          <cell r="D29">
            <v>21</v>
          </cell>
          <cell r="E29">
            <v>0</v>
          </cell>
          <cell r="F29">
            <v>0</v>
          </cell>
          <cell r="G29" t="str">
            <v>n/a</v>
          </cell>
          <cell r="H29" t="str">
            <v>n/a</v>
          </cell>
          <cell r="I29">
            <v>1.0096104816895815</v>
          </cell>
          <cell r="J29">
            <v>3.2105679046277515</v>
          </cell>
          <cell r="K29">
            <v>8.8730769230769244</v>
          </cell>
          <cell r="L29">
            <v>0</v>
          </cell>
          <cell r="M29">
            <v>0</v>
          </cell>
          <cell r="N29" t="str">
            <v>n/a</v>
          </cell>
          <cell r="O29" t="str">
            <v>n/a</v>
          </cell>
          <cell r="P29" t="str">
            <v>n/a</v>
          </cell>
          <cell r="Q29" t="str">
            <v>n/a</v>
          </cell>
          <cell r="R29" t="str">
            <v>n/a</v>
          </cell>
          <cell r="S29" t="str">
            <v>n/a</v>
          </cell>
          <cell r="T29">
            <v>68.947596509846321</v>
          </cell>
          <cell r="U29">
            <v>17.403104623837461</v>
          </cell>
          <cell r="V29" t="str">
            <v>n/a</v>
          </cell>
          <cell r="W29" t="str">
            <v>n/a</v>
          </cell>
          <cell r="X29" t="str">
            <v>n/a</v>
          </cell>
          <cell r="Y29" t="str">
            <v>n/a</v>
          </cell>
          <cell r="Z29" t="str">
            <v>n/a</v>
          </cell>
          <cell r="AA29" t="str">
            <v>n/a</v>
          </cell>
          <cell r="AB29" t="str">
            <v>n/a</v>
          </cell>
          <cell r="AC29" t="str">
            <v>n/a</v>
          </cell>
        </row>
        <row r="30">
          <cell r="A30" t="str">
            <v>CITY COLLEGIATE PUBLIC CHARTER SCHOOL</v>
          </cell>
          <cell r="B30" t="str">
            <v>Middle</v>
          </cell>
          <cell r="C30">
            <v>73</v>
          </cell>
          <cell r="D30">
            <v>91</v>
          </cell>
          <cell r="E30">
            <v>10</v>
          </cell>
          <cell r="F30">
            <v>10</v>
          </cell>
          <cell r="G30" t="str">
            <v>n/a</v>
          </cell>
          <cell r="H30" t="str">
            <v>n/a</v>
          </cell>
          <cell r="I30">
            <v>32.183801990351498</v>
          </cell>
          <cell r="J30">
            <v>40.984660639756044</v>
          </cell>
          <cell r="K30">
            <v>21.43287356321839</v>
          </cell>
          <cell r="L30">
            <v>8.5760919540229867</v>
          </cell>
          <cell r="M30" t="str">
            <v>n/a</v>
          </cell>
          <cell r="N30">
            <v>48.743235725484247</v>
          </cell>
          <cell r="O30" t="str">
            <v>n/a</v>
          </cell>
          <cell r="P30" t="str">
            <v>n/a</v>
          </cell>
          <cell r="Q30" t="str">
            <v>n/a</v>
          </cell>
          <cell r="R30" t="str">
            <v>n/a</v>
          </cell>
          <cell r="S30" t="str">
            <v>n/a</v>
          </cell>
          <cell r="T30">
            <v>59.988799640847844</v>
          </cell>
          <cell r="U30">
            <v>44.935403082558302</v>
          </cell>
          <cell r="V30" t="str">
            <v>n/a</v>
          </cell>
          <cell r="W30" t="str">
            <v>n/a</v>
          </cell>
          <cell r="X30" t="str">
            <v>n/a</v>
          </cell>
          <cell r="Y30" t="str">
            <v>n/a</v>
          </cell>
          <cell r="Z30" t="str">
            <v>n/a</v>
          </cell>
          <cell r="AA30" t="str">
            <v>n/a</v>
          </cell>
          <cell r="AB30" t="str">
            <v>n/a</v>
          </cell>
          <cell r="AC30" t="str">
            <v>n/a</v>
          </cell>
        </row>
        <row r="31">
          <cell r="A31" t="str">
            <v>CITY LIGHTS PUBLIC CHARTER SCHOOL</v>
          </cell>
          <cell r="B31" t="str">
            <v>Special HS</v>
          </cell>
          <cell r="C31" t="str">
            <v>n/a</v>
          </cell>
          <cell r="D31" t="str">
            <v>n/a</v>
          </cell>
          <cell r="E31" t="str">
            <v>n/a</v>
          </cell>
          <cell r="F31" t="str">
            <v>n/a</v>
          </cell>
          <cell r="G31" t="str">
            <v>n/a</v>
          </cell>
          <cell r="H31" t="str">
            <v>n/a</v>
          </cell>
          <cell r="I31">
            <v>0</v>
          </cell>
          <cell r="J31">
            <v>6.9562304600267995</v>
          </cell>
          <cell r="K31">
            <v>0</v>
          </cell>
          <cell r="L31">
            <v>0</v>
          </cell>
          <cell r="M31" t="str">
            <v>n/a</v>
          </cell>
          <cell r="N31" t="str">
            <v>n/a</v>
          </cell>
          <cell r="O31" t="str">
            <v>n/a</v>
          </cell>
          <cell r="P31" t="str">
            <v>n/a</v>
          </cell>
          <cell r="Q31" t="str">
            <v>n/a</v>
          </cell>
          <cell r="R31" t="str">
            <v>n/a</v>
          </cell>
          <cell r="S31">
            <v>0</v>
          </cell>
          <cell r="T31">
            <v>0</v>
          </cell>
          <cell r="U31">
            <v>23.52139317021981</v>
          </cell>
          <cell r="V31" t="str">
            <v>n/a</v>
          </cell>
          <cell r="W31" t="str">
            <v>n/a</v>
          </cell>
          <cell r="X31" t="str">
            <v>n/a</v>
          </cell>
          <cell r="Y31" t="str">
            <v>n/a</v>
          </cell>
          <cell r="Z31" t="str">
            <v>n/a</v>
          </cell>
          <cell r="AA31" t="str">
            <v>n/a</v>
          </cell>
          <cell r="AB31" t="str">
            <v>n/a</v>
          </cell>
          <cell r="AC31" t="str">
            <v>n/a</v>
          </cell>
        </row>
        <row r="32">
          <cell r="A32" t="str">
            <v>COMMUNITY ACADEMY AMOS 1</v>
          </cell>
          <cell r="B32" t="str">
            <v>Elementary</v>
          </cell>
          <cell r="C32">
            <v>77</v>
          </cell>
          <cell r="D32">
            <v>92</v>
          </cell>
          <cell r="E32">
            <v>20.833300000000001</v>
          </cell>
          <cell r="F32">
            <v>0</v>
          </cell>
          <cell r="G32" t="str">
            <v>n/a</v>
          </cell>
          <cell r="H32" t="str">
            <v>n/a</v>
          </cell>
          <cell r="I32">
            <v>39.057181604254879</v>
          </cell>
          <cell r="J32">
            <v>54.885206386438874</v>
          </cell>
          <cell r="K32">
            <v>20.034198473282444</v>
          </cell>
          <cell r="L32">
            <v>48.396488549618326</v>
          </cell>
          <cell r="M32">
            <v>58.210106724958202</v>
          </cell>
          <cell r="N32" t="str">
            <v>n/a</v>
          </cell>
          <cell r="O32" t="str">
            <v>n/a</v>
          </cell>
          <cell r="P32" t="str">
            <v>n/a</v>
          </cell>
          <cell r="Q32" t="str">
            <v>n/a</v>
          </cell>
          <cell r="R32" t="str">
            <v>n/a</v>
          </cell>
          <cell r="S32" t="str">
            <v>n/a</v>
          </cell>
          <cell r="T32">
            <v>12.378217977783725</v>
          </cell>
          <cell r="U32">
            <v>30.556186478610787</v>
          </cell>
          <cell r="V32" t="str">
            <v>n/a</v>
          </cell>
          <cell r="W32" t="str">
            <v>n/a</v>
          </cell>
          <cell r="X32" t="str">
            <v>n/a</v>
          </cell>
          <cell r="Y32" t="str">
            <v>n/a</v>
          </cell>
          <cell r="Z32" t="str">
            <v>n/a</v>
          </cell>
          <cell r="AA32" t="str">
            <v>n/a</v>
          </cell>
          <cell r="AB32" t="str">
            <v>n/a</v>
          </cell>
          <cell r="AC32" t="str">
            <v>n/a</v>
          </cell>
        </row>
        <row r="33">
          <cell r="A33" t="str">
            <v>COMMUNITY ACADEMY AMOS 1</v>
          </cell>
          <cell r="B33" t="str">
            <v>EE</v>
          </cell>
          <cell r="C33">
            <v>77</v>
          </cell>
          <cell r="D33">
            <v>92</v>
          </cell>
          <cell r="E33">
            <v>20.833300000000001</v>
          </cell>
          <cell r="F33">
            <v>0</v>
          </cell>
          <cell r="G33" t="str">
            <v>n/a</v>
          </cell>
          <cell r="H33" t="str">
            <v>n/a</v>
          </cell>
          <cell r="I33" t="str">
            <v>n/a</v>
          </cell>
          <cell r="J33" t="str">
            <v>n/a</v>
          </cell>
          <cell r="K33" t="str">
            <v>n/a</v>
          </cell>
          <cell r="L33" t="str">
            <v>n/a</v>
          </cell>
          <cell r="M33" t="str">
            <v>n/a</v>
          </cell>
          <cell r="N33" t="str">
            <v>n/a</v>
          </cell>
          <cell r="O33" t="str">
            <v>n/a</v>
          </cell>
          <cell r="P33" t="str">
            <v>n/a</v>
          </cell>
          <cell r="Q33" t="str">
            <v>n/a</v>
          </cell>
          <cell r="R33" t="str">
            <v>n/a</v>
          </cell>
          <cell r="S33" t="str">
            <v>n/a</v>
          </cell>
          <cell r="T33">
            <v>0</v>
          </cell>
          <cell r="U33">
            <v>32.086997135155151</v>
          </cell>
          <cell r="V33" t="str">
            <v>n/a</v>
          </cell>
          <cell r="W33" t="str">
            <v>n/a</v>
          </cell>
          <cell r="X33" t="str">
            <v>n/a</v>
          </cell>
          <cell r="Y33" t="str">
            <v>n/a</v>
          </cell>
          <cell r="Z33" t="str">
            <v>n/a</v>
          </cell>
          <cell r="AA33" t="str">
            <v>n/a</v>
          </cell>
          <cell r="AB33" t="str">
            <v>n/a</v>
          </cell>
          <cell r="AC33" t="str">
            <v>n/a</v>
          </cell>
        </row>
        <row r="34">
          <cell r="A34" t="str">
            <v>COMMUNITY ACADEMY AMOS 2</v>
          </cell>
          <cell r="B34" t="str">
            <v>E &lt; 3</v>
          </cell>
          <cell r="C34" t="str">
            <v>n/a</v>
          </cell>
          <cell r="D34" t="str">
            <v>n/a</v>
          </cell>
          <cell r="E34" t="str">
            <v>n/a</v>
          </cell>
          <cell r="F34" t="str">
            <v>n/a</v>
          </cell>
          <cell r="G34" t="str">
            <v>n/a</v>
          </cell>
          <cell r="H34" t="str">
            <v>n/a</v>
          </cell>
          <cell r="I34" t="str">
            <v>n/a</v>
          </cell>
          <cell r="J34" t="str">
            <v>n/a</v>
          </cell>
          <cell r="K34" t="str">
            <v>n/a</v>
          </cell>
          <cell r="L34" t="str">
            <v>n/a</v>
          </cell>
          <cell r="M34" t="str">
            <v>n/a</v>
          </cell>
          <cell r="N34" t="str">
            <v>n/a</v>
          </cell>
          <cell r="O34" t="str">
            <v>n/a</v>
          </cell>
          <cell r="P34" t="str">
            <v>n/a</v>
          </cell>
          <cell r="Q34" t="str">
            <v>n/a</v>
          </cell>
          <cell r="R34" t="str">
            <v>n/a</v>
          </cell>
          <cell r="S34" t="str">
            <v>n/a</v>
          </cell>
          <cell r="T34">
            <v>12.823128891283883</v>
          </cell>
          <cell r="U34">
            <v>0</v>
          </cell>
          <cell r="V34" t="str">
            <v>n/a</v>
          </cell>
          <cell r="W34" t="str">
            <v>n/a</v>
          </cell>
          <cell r="X34" t="str">
            <v>n/a</v>
          </cell>
          <cell r="Y34" t="str">
            <v>n/a</v>
          </cell>
          <cell r="Z34" t="str">
            <v>n/a</v>
          </cell>
          <cell r="AA34" t="str">
            <v>n/a</v>
          </cell>
          <cell r="AB34" t="str">
            <v>n/a</v>
          </cell>
          <cell r="AC34" t="str">
            <v>n/a</v>
          </cell>
        </row>
        <row r="35">
          <cell r="A35" t="str">
            <v>COMMUNITY ACADEMY PCS BUTLER</v>
          </cell>
          <cell r="B35" t="str">
            <v>Elementary</v>
          </cell>
          <cell r="C35" t="str">
            <v>n/a</v>
          </cell>
          <cell r="D35" t="str">
            <v>n/a</v>
          </cell>
          <cell r="E35" t="str">
            <v>n/a</v>
          </cell>
          <cell r="F35" t="str">
            <v>n/a</v>
          </cell>
          <cell r="G35" t="str">
            <v>n/a</v>
          </cell>
          <cell r="H35" t="str">
            <v>n/a</v>
          </cell>
          <cell r="I35">
            <v>49.495194759155204</v>
          </cell>
          <cell r="J35">
            <v>0</v>
          </cell>
          <cell r="K35">
            <v>0</v>
          </cell>
          <cell r="L35">
            <v>0</v>
          </cell>
          <cell r="M35">
            <v>48.56628519994856</v>
          </cell>
          <cell r="N35" t="str">
            <v>n/a</v>
          </cell>
          <cell r="O35" t="str">
            <v>n/a</v>
          </cell>
          <cell r="P35" t="str">
            <v>n/a</v>
          </cell>
          <cell r="Q35" t="str">
            <v>n/a</v>
          </cell>
          <cell r="R35" t="str">
            <v>n/a</v>
          </cell>
          <cell r="S35" t="str">
            <v>n/a</v>
          </cell>
          <cell r="T35">
            <v>28.107789894315026</v>
          </cell>
          <cell r="U35">
            <v>41.237034632879258</v>
          </cell>
          <cell r="V35" t="str">
            <v>n/a</v>
          </cell>
          <cell r="W35" t="str">
            <v>n/a</v>
          </cell>
          <cell r="X35" t="str">
            <v>n/a</v>
          </cell>
          <cell r="Y35" t="str">
            <v>n/a</v>
          </cell>
          <cell r="Z35" t="str">
            <v>n/a</v>
          </cell>
          <cell r="AA35" t="str">
            <v>n/a</v>
          </cell>
          <cell r="AB35" t="str">
            <v>n/a</v>
          </cell>
          <cell r="AC35" t="str">
            <v>n/a</v>
          </cell>
        </row>
        <row r="36">
          <cell r="A36" t="str">
            <v>COMMUNITY ACADEMY PCS BUTLER</v>
          </cell>
          <cell r="B36" t="str">
            <v>EE</v>
          </cell>
          <cell r="C36" t="str">
            <v>n/a</v>
          </cell>
          <cell r="D36" t="str">
            <v>n/a</v>
          </cell>
          <cell r="E36" t="str">
            <v>n/a</v>
          </cell>
          <cell r="F36" t="str">
            <v>n/a</v>
          </cell>
          <cell r="G36" t="str">
            <v>n/a</v>
          </cell>
          <cell r="H36" t="str">
            <v>n/a</v>
          </cell>
          <cell r="I36" t="str">
            <v>n/a</v>
          </cell>
          <cell r="J36" t="str">
            <v>n/a</v>
          </cell>
          <cell r="K36" t="str">
            <v>n/a</v>
          </cell>
          <cell r="L36" t="str">
            <v>n/a</v>
          </cell>
          <cell r="M36" t="str">
            <v>n/a</v>
          </cell>
          <cell r="N36" t="str">
            <v>n/a</v>
          </cell>
          <cell r="O36" t="str">
            <v>n/a</v>
          </cell>
          <cell r="P36" t="str">
            <v>n/a</v>
          </cell>
          <cell r="Q36" t="str">
            <v>n/a</v>
          </cell>
          <cell r="R36" t="str">
            <v>n/a</v>
          </cell>
          <cell r="S36" t="str">
            <v>n/a</v>
          </cell>
          <cell r="T36">
            <v>0</v>
          </cell>
          <cell r="U36">
            <v>30.022074750751088</v>
          </cell>
          <cell r="V36" t="str">
            <v>n/a</v>
          </cell>
          <cell r="W36" t="str">
            <v>n/a</v>
          </cell>
          <cell r="X36" t="str">
            <v>n/a</v>
          </cell>
          <cell r="Y36" t="str">
            <v>n/a</v>
          </cell>
          <cell r="Z36" t="str">
            <v>n/a</v>
          </cell>
          <cell r="AA36" t="str">
            <v>n/a</v>
          </cell>
          <cell r="AB36" t="str">
            <v>n/a</v>
          </cell>
          <cell r="AC36" t="str">
            <v>n/a</v>
          </cell>
        </row>
        <row r="37">
          <cell r="A37" t="str">
            <v>COMMUNITY ACADEMY PCS CAPCS ONLINE</v>
          </cell>
          <cell r="B37" t="str">
            <v>Elementary</v>
          </cell>
          <cell r="C37">
            <v>79</v>
          </cell>
          <cell r="D37">
            <v>65.5</v>
          </cell>
          <cell r="E37">
            <v>0</v>
          </cell>
          <cell r="F37">
            <v>16.666699999999999</v>
          </cell>
          <cell r="G37" t="str">
            <v>n/a</v>
          </cell>
          <cell r="H37" t="str">
            <v>n/a</v>
          </cell>
          <cell r="I37">
            <v>52.187546509126705</v>
          </cell>
          <cell r="J37">
            <v>30.050179964795205</v>
          </cell>
          <cell r="K37">
            <v>11.767058823529412</v>
          </cell>
          <cell r="L37">
            <v>6.617647058823529</v>
          </cell>
          <cell r="M37">
            <v>35.707856499935708</v>
          </cell>
          <cell r="N37" t="str">
            <v>n/a</v>
          </cell>
          <cell r="O37" t="str">
            <v>n/a</v>
          </cell>
          <cell r="P37" t="str">
            <v>n/a</v>
          </cell>
          <cell r="Q37" t="str">
            <v>n/a</v>
          </cell>
          <cell r="R37" t="str">
            <v>n/a</v>
          </cell>
          <cell r="S37" t="str">
            <v>n/a</v>
          </cell>
          <cell r="T37">
            <v>73.827259915441886</v>
          </cell>
          <cell r="U37">
            <v>35.757970262984507</v>
          </cell>
          <cell r="V37" t="str">
            <v>n/a</v>
          </cell>
          <cell r="W37" t="str">
            <v>n/a</v>
          </cell>
          <cell r="X37" t="str">
            <v>n/a</v>
          </cell>
          <cell r="Y37" t="str">
            <v>n/a</v>
          </cell>
          <cell r="Z37" t="str">
            <v>n/a</v>
          </cell>
          <cell r="AA37" t="str">
            <v>n/a</v>
          </cell>
          <cell r="AB37" t="str">
            <v>n/a</v>
          </cell>
          <cell r="AC37" t="str">
            <v>n/a</v>
          </cell>
        </row>
        <row r="38">
          <cell r="A38" t="str">
            <v>COMMUNITY ACADEMY PCS CAPCS ONLINE</v>
          </cell>
          <cell r="B38" t="str">
            <v>Middle</v>
          </cell>
          <cell r="C38">
            <v>79</v>
          </cell>
          <cell r="D38">
            <v>65.5</v>
          </cell>
          <cell r="E38">
            <v>0</v>
          </cell>
          <cell r="F38">
            <v>16.666699999999999</v>
          </cell>
          <cell r="G38" t="str">
            <v>n/a</v>
          </cell>
          <cell r="H38" t="str">
            <v>n/a</v>
          </cell>
          <cell r="I38">
            <v>76.760019619174344</v>
          </cell>
          <cell r="J38">
            <v>46.268938743257635</v>
          </cell>
          <cell r="K38">
            <v>18.409230769230767</v>
          </cell>
          <cell r="L38">
            <v>19.873846153846156</v>
          </cell>
          <cell r="M38" t="str">
            <v>n/a</v>
          </cell>
          <cell r="N38">
            <v>45.809942851362969</v>
          </cell>
          <cell r="O38" t="str">
            <v>n/a</v>
          </cell>
          <cell r="P38" t="str">
            <v>n/a</v>
          </cell>
          <cell r="Q38" t="str">
            <v>n/a</v>
          </cell>
          <cell r="R38" t="str">
            <v>n/a</v>
          </cell>
          <cell r="S38" t="str">
            <v>n/a</v>
          </cell>
          <cell r="T38">
            <v>84.068766905051504</v>
          </cell>
          <cell r="U38">
            <v>48.86858857666121</v>
          </cell>
          <cell r="V38" t="str">
            <v>n/a</v>
          </cell>
          <cell r="W38" t="str">
            <v>n/a</v>
          </cell>
          <cell r="X38" t="str">
            <v>n/a</v>
          </cell>
          <cell r="Y38" t="str">
            <v>n/a</v>
          </cell>
          <cell r="Z38" t="str">
            <v>n/a</v>
          </cell>
          <cell r="AA38" t="str">
            <v>n/a</v>
          </cell>
          <cell r="AB38" t="str">
            <v>n/a</v>
          </cell>
          <cell r="AC38" t="str">
            <v>n/a</v>
          </cell>
        </row>
        <row r="39">
          <cell r="A39" t="str">
            <v>COMMUNITY ACADEMY PCS RAND</v>
          </cell>
          <cell r="B39" t="str">
            <v>Elementary</v>
          </cell>
          <cell r="C39">
            <v>61</v>
          </cell>
          <cell r="D39">
            <v>68.5</v>
          </cell>
          <cell r="E39">
            <v>34.782600000000002</v>
          </cell>
          <cell r="F39">
            <v>4.3478000000000003</v>
          </cell>
          <cell r="G39" t="str">
            <v>n/a</v>
          </cell>
          <cell r="H39" t="str">
            <v>n/a</v>
          </cell>
          <cell r="I39">
            <v>34.77809451197303</v>
          </cell>
          <cell r="J39">
            <v>29.238818350028712</v>
          </cell>
          <cell r="K39">
            <v>2.86</v>
          </cell>
          <cell r="L39">
            <v>3.2639999999999998</v>
          </cell>
          <cell r="M39">
            <v>31.92747846213193</v>
          </cell>
          <cell r="N39" t="str">
            <v>n/a</v>
          </cell>
          <cell r="O39" t="str">
            <v>n/a</v>
          </cell>
          <cell r="P39" t="str">
            <v>n/a</v>
          </cell>
          <cell r="Q39" t="str">
            <v>n/a</v>
          </cell>
          <cell r="R39" t="str">
            <v>n/a</v>
          </cell>
          <cell r="S39" t="str">
            <v>n/a</v>
          </cell>
          <cell r="T39">
            <v>61.564507568131461</v>
          </cell>
          <cell r="U39">
            <v>30.237709920383882</v>
          </cell>
          <cell r="V39" t="str">
            <v>n/a</v>
          </cell>
          <cell r="W39" t="str">
            <v>n/a</v>
          </cell>
          <cell r="X39" t="str">
            <v>n/a</v>
          </cell>
          <cell r="Y39" t="str">
            <v>n/a</v>
          </cell>
          <cell r="Z39" t="str">
            <v>n/a</v>
          </cell>
          <cell r="AA39" t="str">
            <v>n/a</v>
          </cell>
          <cell r="AB39" t="str">
            <v>n/a</v>
          </cell>
          <cell r="AC39" t="str">
            <v>n/a</v>
          </cell>
        </row>
        <row r="40">
          <cell r="A40" t="str">
            <v>COMMUNITY ACADEMY PCS RAND</v>
          </cell>
          <cell r="B40" t="str">
            <v>Middle</v>
          </cell>
          <cell r="C40">
            <v>61</v>
          </cell>
          <cell r="D40">
            <v>68.5</v>
          </cell>
          <cell r="E40">
            <v>34.782600000000002</v>
          </cell>
          <cell r="F40">
            <v>4.3478000000000003</v>
          </cell>
          <cell r="G40" t="str">
            <v>n/a</v>
          </cell>
          <cell r="H40" t="str">
            <v>n/a</v>
          </cell>
          <cell r="I40">
            <v>17.310876777962513</v>
          </cell>
          <cell r="J40">
            <v>30.05493755308046</v>
          </cell>
          <cell r="K40">
            <v>5.2505699481865289</v>
          </cell>
          <cell r="L40">
            <v>2.6570984455958553</v>
          </cell>
          <cell r="M40" t="str">
            <v>n/a</v>
          </cell>
          <cell r="N40">
            <v>35.707783340919434</v>
          </cell>
          <cell r="O40" t="str">
            <v>n/a</v>
          </cell>
          <cell r="P40" t="str">
            <v>n/a</v>
          </cell>
          <cell r="Q40" t="str">
            <v>n/a</v>
          </cell>
          <cell r="R40" t="str">
            <v>n/a</v>
          </cell>
          <cell r="S40" t="str">
            <v>n/a</v>
          </cell>
          <cell r="T40">
            <v>34.430398525001728</v>
          </cell>
          <cell r="U40">
            <v>42.380859926594503</v>
          </cell>
          <cell r="V40" t="str">
            <v>n/a</v>
          </cell>
          <cell r="W40" t="str">
            <v>n/a</v>
          </cell>
          <cell r="X40" t="str">
            <v>n/a</v>
          </cell>
          <cell r="Y40" t="str">
            <v>n/a</v>
          </cell>
          <cell r="Z40" t="str">
            <v>n/a</v>
          </cell>
          <cell r="AA40" t="str">
            <v>n/a</v>
          </cell>
          <cell r="AB40" t="str">
            <v>n/a</v>
          </cell>
          <cell r="AC40" t="str">
            <v>n/a</v>
          </cell>
        </row>
        <row r="41">
          <cell r="A41" t="str">
            <v>COMMUNITY ACADEMY PCS RAND</v>
          </cell>
          <cell r="B41" t="str">
            <v>EE</v>
          </cell>
          <cell r="C41">
            <v>61</v>
          </cell>
          <cell r="D41">
            <v>68.5</v>
          </cell>
          <cell r="E41">
            <v>34.782600000000002</v>
          </cell>
          <cell r="F41">
            <v>4.3478000000000003</v>
          </cell>
          <cell r="G41" t="str">
            <v>n/a</v>
          </cell>
          <cell r="H41" t="str">
            <v>n/a</v>
          </cell>
          <cell r="I41" t="str">
            <v>n/a</v>
          </cell>
          <cell r="J41" t="str">
            <v>n/a</v>
          </cell>
          <cell r="K41" t="str">
            <v>n/a</v>
          </cell>
          <cell r="L41" t="str">
            <v>n/a</v>
          </cell>
          <cell r="M41" t="str">
            <v>n/a</v>
          </cell>
          <cell r="N41" t="str">
            <v>n/a</v>
          </cell>
          <cell r="O41" t="str">
            <v>n/a</v>
          </cell>
          <cell r="P41" t="str">
            <v>n/a</v>
          </cell>
          <cell r="Q41" t="str">
            <v>n/a</v>
          </cell>
          <cell r="R41" t="str">
            <v>n/a</v>
          </cell>
          <cell r="S41" t="str">
            <v>n/a</v>
          </cell>
          <cell r="T41">
            <v>31.296557278035053</v>
          </cell>
          <cell r="U41">
            <v>12.814388214050561</v>
          </cell>
          <cell r="V41" t="str">
            <v>n/a</v>
          </cell>
          <cell r="W41" t="str">
            <v>n/a</v>
          </cell>
          <cell r="X41" t="str">
            <v>n/a</v>
          </cell>
          <cell r="Y41" t="str">
            <v>n/a</v>
          </cell>
          <cell r="Z41" t="str">
            <v>n/a</v>
          </cell>
          <cell r="AA41" t="str">
            <v>n/a</v>
          </cell>
          <cell r="AB41" t="str">
            <v>n/a</v>
          </cell>
          <cell r="AC41" t="str">
            <v>n/a</v>
          </cell>
        </row>
        <row r="42">
          <cell r="A42" t="str">
            <v>DC BILINGUAL PUBLIC CHARTER SCHOOL</v>
          </cell>
          <cell r="B42" t="str">
            <v>E &lt; 4</v>
          </cell>
          <cell r="C42" t="str">
            <v>n/a</v>
          </cell>
          <cell r="D42" t="str">
            <v>n/a</v>
          </cell>
          <cell r="E42" t="str">
            <v>n/a</v>
          </cell>
          <cell r="F42" t="str">
            <v>n/a</v>
          </cell>
          <cell r="G42" t="str">
            <v>n/a</v>
          </cell>
          <cell r="H42" t="str">
            <v>n/a</v>
          </cell>
          <cell r="I42">
            <v>12.917089563473368</v>
          </cell>
          <cell r="J42">
            <v>0</v>
          </cell>
          <cell r="K42">
            <v>0</v>
          </cell>
          <cell r="L42">
            <v>0</v>
          </cell>
          <cell r="M42" t="str">
            <v>n/a</v>
          </cell>
          <cell r="N42" t="str">
            <v>n/a</v>
          </cell>
          <cell r="O42" t="str">
            <v>n/a</v>
          </cell>
          <cell r="P42" t="str">
            <v>n/a</v>
          </cell>
          <cell r="Q42" t="str">
            <v>n/a</v>
          </cell>
          <cell r="R42" t="str">
            <v>n/a</v>
          </cell>
          <cell r="S42" t="str">
            <v>n/a</v>
          </cell>
          <cell r="T42">
            <v>47.6545198308838</v>
          </cell>
          <cell r="U42">
            <v>72.856262205011063</v>
          </cell>
          <cell r="V42" t="str">
            <v>n/a</v>
          </cell>
          <cell r="W42" t="str">
            <v>n/a</v>
          </cell>
          <cell r="X42" t="str">
            <v>n/a</v>
          </cell>
          <cell r="Y42" t="str">
            <v>n/a</v>
          </cell>
          <cell r="Z42" t="str">
            <v>n/a</v>
          </cell>
          <cell r="AA42" t="str">
            <v>n/a</v>
          </cell>
          <cell r="AB42" t="str">
            <v>n/a</v>
          </cell>
          <cell r="AC42" t="str">
            <v>n/a</v>
          </cell>
        </row>
        <row r="43">
          <cell r="A43" t="str">
            <v>DC PREP ACADEMY EDGEWOOD ELEMENTARY CAMPUS</v>
          </cell>
          <cell r="B43" t="str">
            <v>E &lt; 4</v>
          </cell>
          <cell r="C43" t="str">
            <v>n/a</v>
          </cell>
          <cell r="D43" t="str">
            <v>n/a</v>
          </cell>
          <cell r="E43" t="str">
            <v>n/a</v>
          </cell>
          <cell r="F43" t="str">
            <v>n/a</v>
          </cell>
          <cell r="G43" t="str">
            <v>n/a</v>
          </cell>
          <cell r="H43" t="str">
            <v>n/a</v>
          </cell>
          <cell r="I43">
            <v>30.227611559772921</v>
          </cell>
          <cell r="J43">
            <v>11.846806610093791</v>
          </cell>
          <cell r="K43">
            <v>0</v>
          </cell>
          <cell r="L43">
            <v>0</v>
          </cell>
          <cell r="M43" t="str">
            <v>n/a</v>
          </cell>
          <cell r="N43" t="str">
            <v>n/a</v>
          </cell>
          <cell r="O43" t="str">
            <v>n/a</v>
          </cell>
          <cell r="P43" t="str">
            <v>n/a</v>
          </cell>
          <cell r="Q43" t="str">
            <v>n/a</v>
          </cell>
          <cell r="R43" t="str">
            <v>n/a</v>
          </cell>
          <cell r="S43" t="str">
            <v>n/a</v>
          </cell>
          <cell r="T43">
            <v>40.145725461939392</v>
          </cell>
          <cell r="U43">
            <v>68.090772042713112</v>
          </cell>
          <cell r="V43" t="str">
            <v>n/a</v>
          </cell>
          <cell r="W43" t="str">
            <v>n/a</v>
          </cell>
          <cell r="X43" t="str">
            <v>n/a</v>
          </cell>
          <cell r="Y43" t="str">
            <v>n/a</v>
          </cell>
          <cell r="Z43" t="str">
            <v>n/a</v>
          </cell>
          <cell r="AA43" t="str">
            <v>n/a</v>
          </cell>
          <cell r="AB43" t="str">
            <v>n/a</v>
          </cell>
          <cell r="AC43" t="str">
            <v>n/a</v>
          </cell>
        </row>
        <row r="44">
          <cell r="A44" t="str">
            <v>DC PREP ACADEMY EDGEWOOD MIDDLE CAMPUS</v>
          </cell>
          <cell r="B44" t="str">
            <v>Elementary</v>
          </cell>
          <cell r="C44">
            <v>79</v>
          </cell>
          <cell r="D44">
            <v>89.5</v>
          </cell>
          <cell r="E44">
            <v>34.090899999999998</v>
          </cell>
          <cell r="F44">
            <v>18.939399999999999</v>
          </cell>
          <cell r="G44" t="str">
            <v>n/a</v>
          </cell>
          <cell r="H44" t="str">
            <v>n/a</v>
          </cell>
          <cell r="I44">
            <v>32.121541756304602</v>
          </cell>
          <cell r="J44">
            <v>38.923626619026344</v>
          </cell>
          <cell r="K44">
            <v>9.2200000000000006</v>
          </cell>
          <cell r="L44">
            <v>14.82</v>
          </cell>
          <cell r="M44">
            <v>34.537739488234543</v>
          </cell>
          <cell r="N44" t="str">
            <v>n/a</v>
          </cell>
          <cell r="O44" t="str">
            <v>n/a</v>
          </cell>
          <cell r="P44" t="str">
            <v>n/a</v>
          </cell>
          <cell r="Q44" t="str">
            <v>n/a</v>
          </cell>
          <cell r="R44" t="str">
            <v>n/a</v>
          </cell>
          <cell r="S44" t="str">
            <v>n/a</v>
          </cell>
          <cell r="T44">
            <v>56.155067892535058</v>
          </cell>
          <cell r="U44">
            <v>78.643170354450163</v>
          </cell>
          <cell r="V44" t="str">
            <v>n/a</v>
          </cell>
          <cell r="W44" t="str">
            <v>n/a</v>
          </cell>
          <cell r="X44" t="str">
            <v>n/a</v>
          </cell>
          <cell r="Y44" t="str">
            <v>n/a</v>
          </cell>
          <cell r="Z44" t="str">
            <v>n/a</v>
          </cell>
          <cell r="AA44" t="str">
            <v>n/a</v>
          </cell>
          <cell r="AB44" t="str">
            <v>n/a</v>
          </cell>
          <cell r="AC44" t="str">
            <v>n/a</v>
          </cell>
        </row>
        <row r="45">
          <cell r="A45" t="str">
            <v>DC PREP ACADEMY EDGEWOOD MIDDLE CAMPUS</v>
          </cell>
          <cell r="B45" t="str">
            <v>Middle</v>
          </cell>
          <cell r="C45">
            <v>79</v>
          </cell>
          <cell r="D45">
            <v>89.5</v>
          </cell>
          <cell r="E45">
            <v>34.090899999999998</v>
          </cell>
          <cell r="F45">
            <v>18.939399999999999</v>
          </cell>
          <cell r="G45" t="str">
            <v>n/a</v>
          </cell>
          <cell r="H45" t="str">
            <v>n/a</v>
          </cell>
          <cell r="I45">
            <v>50.208715424307798</v>
          </cell>
          <cell r="J45">
            <v>68.038807007096423</v>
          </cell>
          <cell r="K45">
            <v>21.678222222222221</v>
          </cell>
          <cell r="L45">
            <v>32.925777777777775</v>
          </cell>
          <cell r="M45" t="str">
            <v>n/a</v>
          </cell>
          <cell r="N45">
            <v>92.982855408890927</v>
          </cell>
          <cell r="O45" t="str">
            <v>n/a</v>
          </cell>
          <cell r="P45" t="str">
            <v>n/a</v>
          </cell>
          <cell r="Q45" t="str">
            <v>n/a</v>
          </cell>
          <cell r="R45" t="str">
            <v>n/a</v>
          </cell>
          <cell r="S45" t="str">
            <v>n/a</v>
          </cell>
          <cell r="T45">
            <v>68.786584047304714</v>
          </cell>
          <cell r="U45">
            <v>84.223064928148688</v>
          </cell>
          <cell r="V45" t="str">
            <v>n/a</v>
          </cell>
          <cell r="W45" t="str">
            <v>n/a</v>
          </cell>
          <cell r="X45" t="str">
            <v>n/a</v>
          </cell>
          <cell r="Y45" t="str">
            <v>n/a</v>
          </cell>
          <cell r="Z45" t="str">
            <v>n/a</v>
          </cell>
          <cell r="AA45" t="str">
            <v>n/a</v>
          </cell>
          <cell r="AB45" t="str">
            <v>n/a</v>
          </cell>
          <cell r="AC45" t="str">
            <v>n/a</v>
          </cell>
        </row>
        <row r="46">
          <cell r="A46" t="str">
            <v>E.L. HAYNES PUBLIC CHARTER SCHOOL</v>
          </cell>
          <cell r="B46" t="str">
            <v>Elementary</v>
          </cell>
          <cell r="C46">
            <v>80</v>
          </cell>
          <cell r="D46">
            <v>95.5</v>
          </cell>
          <cell r="E46">
            <v>38.709699999999998</v>
          </cell>
          <cell r="F46">
            <v>12.9032</v>
          </cell>
          <cell r="G46" t="str">
            <v>n/a</v>
          </cell>
          <cell r="H46" t="str">
            <v>n/a</v>
          </cell>
          <cell r="I46">
            <v>49.466592548023911</v>
          </cell>
          <cell r="J46">
            <v>63.161624631987685</v>
          </cell>
          <cell r="K46">
            <v>25.418367346938776</v>
          </cell>
          <cell r="L46">
            <v>51.395510204081631</v>
          </cell>
          <cell r="M46">
            <v>34.267712485534268</v>
          </cell>
          <cell r="N46" t="str">
            <v>n/a</v>
          </cell>
          <cell r="O46" t="str">
            <v>n/a</v>
          </cell>
          <cell r="P46" t="str">
            <v>n/a</v>
          </cell>
          <cell r="Q46" t="str">
            <v>n/a</v>
          </cell>
          <cell r="R46" t="str">
            <v>n/a</v>
          </cell>
          <cell r="S46" t="str">
            <v>n/a</v>
          </cell>
          <cell r="T46">
            <v>71.072234643383041</v>
          </cell>
          <cell r="U46">
            <v>100</v>
          </cell>
          <cell r="V46" t="str">
            <v>n/a</v>
          </cell>
          <cell r="W46" t="str">
            <v>n/a</v>
          </cell>
          <cell r="X46" t="str">
            <v>n/a</v>
          </cell>
          <cell r="Y46" t="str">
            <v>n/a</v>
          </cell>
          <cell r="Z46" t="str">
            <v>n/a</v>
          </cell>
          <cell r="AA46" t="str">
            <v>n/a</v>
          </cell>
          <cell r="AB46" t="str">
            <v>n/a</v>
          </cell>
          <cell r="AC46" t="str">
            <v>n/a</v>
          </cell>
        </row>
        <row r="47">
          <cell r="A47" t="str">
            <v>Eagle Academy</v>
          </cell>
          <cell r="B47" t="str">
            <v>E &lt; 3</v>
          </cell>
          <cell r="C47" t="str">
            <v>n/a</v>
          </cell>
          <cell r="D47" t="str">
            <v>n/a</v>
          </cell>
          <cell r="E47" t="str">
            <v>n/a</v>
          </cell>
          <cell r="F47" t="str">
            <v>n/a</v>
          </cell>
          <cell r="G47" t="str">
            <v>n/a</v>
          </cell>
          <cell r="H47" t="str">
            <v>n/a</v>
          </cell>
          <cell r="I47" t="str">
            <v>n/a</v>
          </cell>
          <cell r="J47" t="str">
            <v>n/a</v>
          </cell>
          <cell r="K47" t="str">
            <v>n/a</v>
          </cell>
          <cell r="L47" t="str">
            <v>n/a</v>
          </cell>
          <cell r="M47" t="str">
            <v>n/a</v>
          </cell>
          <cell r="N47" t="str">
            <v>n/a</v>
          </cell>
          <cell r="O47" t="str">
            <v>n/a</v>
          </cell>
          <cell r="P47" t="str">
            <v>n/a</v>
          </cell>
          <cell r="Q47" t="str">
            <v>n/a</v>
          </cell>
          <cell r="R47" t="str">
            <v>n/a</v>
          </cell>
          <cell r="S47" t="str">
            <v>n/a</v>
          </cell>
          <cell r="T47">
            <v>10.914938942454528</v>
          </cell>
          <cell r="U47">
            <v>21.638842848255937</v>
          </cell>
          <cell r="V47" t="str">
            <v>n/a</v>
          </cell>
          <cell r="W47" t="str">
            <v>n/a</v>
          </cell>
          <cell r="X47" t="str">
            <v>n/a</v>
          </cell>
          <cell r="Y47" t="str">
            <v>n/a</v>
          </cell>
          <cell r="Z47" t="str">
            <v>n/a</v>
          </cell>
          <cell r="AA47" t="str">
            <v>n/a</v>
          </cell>
          <cell r="AB47" t="str">
            <v>n/a</v>
          </cell>
          <cell r="AC47" t="str">
            <v>n/a</v>
          </cell>
        </row>
        <row r="48">
          <cell r="A48" t="str">
            <v>EARLY CHILD ACADEMY</v>
          </cell>
          <cell r="B48" t="str">
            <v>E &lt; 3</v>
          </cell>
          <cell r="C48" t="str">
            <v>n/a</v>
          </cell>
          <cell r="D48" t="str">
            <v>n/a</v>
          </cell>
          <cell r="E48" t="str">
            <v>n/a</v>
          </cell>
          <cell r="F48" t="str">
            <v>n/a</v>
          </cell>
          <cell r="G48" t="str">
            <v>n/a</v>
          </cell>
          <cell r="H48" t="str">
            <v>n/a</v>
          </cell>
          <cell r="I48" t="str">
            <v>n/a</v>
          </cell>
          <cell r="J48" t="str">
            <v>n/a</v>
          </cell>
          <cell r="K48" t="str">
            <v>n/a</v>
          </cell>
          <cell r="L48" t="str">
            <v>n/a</v>
          </cell>
          <cell r="M48" t="str">
            <v>n/a</v>
          </cell>
          <cell r="N48" t="str">
            <v>n/a</v>
          </cell>
          <cell r="O48" t="str">
            <v>n/a</v>
          </cell>
          <cell r="P48" t="str">
            <v>n/a</v>
          </cell>
          <cell r="Q48" t="str">
            <v>n/a</v>
          </cell>
          <cell r="R48" t="str">
            <v>n/a</v>
          </cell>
          <cell r="S48" t="str">
            <v>n/a</v>
          </cell>
          <cell r="T48">
            <v>33.055359536803707</v>
          </cell>
          <cell r="U48">
            <v>60.247886882887862</v>
          </cell>
          <cell r="V48" t="str">
            <v>n/a</v>
          </cell>
          <cell r="W48" t="str">
            <v>n/a</v>
          </cell>
          <cell r="X48" t="str">
            <v>n/a</v>
          </cell>
          <cell r="Y48" t="str">
            <v>n/a</v>
          </cell>
          <cell r="Z48" t="str">
            <v>n/a</v>
          </cell>
          <cell r="AA48" t="str">
            <v>n/a</v>
          </cell>
          <cell r="AB48" t="str">
            <v>n/a</v>
          </cell>
          <cell r="AC48" t="str">
            <v>n/a</v>
          </cell>
        </row>
        <row r="49">
          <cell r="A49" t="str">
            <v>EDUCATION STRENGTHENS FAMILIES PCS</v>
          </cell>
          <cell r="B49" t="str">
            <v>EE</v>
          </cell>
          <cell r="C49" t="str">
            <v>n/a</v>
          </cell>
          <cell r="D49" t="str">
            <v>n/a</v>
          </cell>
          <cell r="E49" t="str">
            <v>n/a</v>
          </cell>
          <cell r="F49" t="str">
            <v>n/a</v>
          </cell>
          <cell r="G49" t="str">
            <v>n/a</v>
          </cell>
          <cell r="H49" t="str">
            <v>n/a</v>
          </cell>
          <cell r="I49" t="str">
            <v>n/a</v>
          </cell>
          <cell r="J49" t="str">
            <v>n/a</v>
          </cell>
          <cell r="K49" t="str">
            <v>n/a</v>
          </cell>
          <cell r="L49" t="str">
            <v>n/a</v>
          </cell>
          <cell r="M49" t="str">
            <v>n/a</v>
          </cell>
          <cell r="N49" t="str">
            <v>n/a</v>
          </cell>
          <cell r="O49" t="str">
            <v>n/a</v>
          </cell>
          <cell r="P49" t="str">
            <v>n/a</v>
          </cell>
          <cell r="Q49" t="str">
            <v>n/a</v>
          </cell>
          <cell r="R49" t="str">
            <v>n/a</v>
          </cell>
          <cell r="S49" t="str">
            <v>n/a</v>
          </cell>
          <cell r="T49">
            <v>100</v>
          </cell>
          <cell r="U49" t="str">
            <v>n/a</v>
          </cell>
          <cell r="V49" t="str">
            <v>n/a</v>
          </cell>
          <cell r="W49" t="str">
            <v>n/a</v>
          </cell>
          <cell r="X49" t="str">
            <v>n/a</v>
          </cell>
          <cell r="Y49" t="str">
            <v>n/a</v>
          </cell>
          <cell r="Z49" t="str">
            <v>n/a</v>
          </cell>
          <cell r="AA49" t="str">
            <v>n/a</v>
          </cell>
          <cell r="AB49" t="str">
            <v>n/a</v>
          </cell>
          <cell r="AC49" t="str">
            <v>n/a</v>
          </cell>
        </row>
        <row r="50">
          <cell r="A50" t="str">
            <v>EDUCATION STRENGTHENS FAMILIES PCS</v>
          </cell>
          <cell r="B50" t="str">
            <v>Adult</v>
          </cell>
          <cell r="C50" t="str">
            <v>n/a</v>
          </cell>
          <cell r="D50" t="str">
            <v>n/a</v>
          </cell>
          <cell r="E50" t="str">
            <v>n/a</v>
          </cell>
          <cell r="F50" t="str">
            <v>n/a</v>
          </cell>
          <cell r="G50" t="str">
            <v>n/a</v>
          </cell>
          <cell r="H50" t="str">
            <v>n/a</v>
          </cell>
          <cell r="I50" t="str">
            <v>n/a</v>
          </cell>
          <cell r="J50" t="str">
            <v>n/a</v>
          </cell>
          <cell r="K50" t="str">
            <v>n/a</v>
          </cell>
          <cell r="L50" t="str">
            <v>n/a</v>
          </cell>
          <cell r="M50" t="str">
            <v>n/a</v>
          </cell>
          <cell r="N50" t="str">
            <v>n/a</v>
          </cell>
          <cell r="O50" t="str">
            <v>n/a</v>
          </cell>
          <cell r="P50" t="str">
            <v>n/a</v>
          </cell>
          <cell r="Q50" t="str">
            <v>n/a</v>
          </cell>
          <cell r="R50" t="str">
            <v>n/a</v>
          </cell>
          <cell r="S50" t="str">
            <v>n/a</v>
          </cell>
          <cell r="T50" t="str">
            <v>n/a</v>
          </cell>
          <cell r="U50" t="str">
            <v>n/a</v>
          </cell>
          <cell r="V50" t="str">
            <v>n/a</v>
          </cell>
          <cell r="W50" t="str">
            <v>n/a</v>
          </cell>
          <cell r="X50" t="str">
            <v>n/a</v>
          </cell>
          <cell r="Y50" t="str">
            <v>n/a</v>
          </cell>
          <cell r="Z50" t="str">
            <v>n/a</v>
          </cell>
          <cell r="AA50" t="str">
            <v>n/a</v>
          </cell>
          <cell r="AB50" t="str">
            <v>n/a</v>
          </cell>
          <cell r="AC50" t="str">
            <v>n/a</v>
          </cell>
        </row>
        <row r="51">
          <cell r="A51" t="str">
            <v>Excel Academy</v>
          </cell>
          <cell r="B51" t="str">
            <v>New</v>
          </cell>
          <cell r="C51" t="str">
            <v>n/a</v>
          </cell>
          <cell r="D51" t="str">
            <v>n/a</v>
          </cell>
          <cell r="E51" t="str">
            <v>n/a</v>
          </cell>
          <cell r="F51" t="str">
            <v>n/a</v>
          </cell>
          <cell r="G51" t="str">
            <v>n/a</v>
          </cell>
          <cell r="H51" t="str">
            <v>n/a</v>
          </cell>
          <cell r="I51" t="str">
            <v>n/a</v>
          </cell>
          <cell r="J51" t="str">
            <v>n/a</v>
          </cell>
          <cell r="K51" t="str">
            <v>n/a</v>
          </cell>
          <cell r="L51" t="str">
            <v>n/a</v>
          </cell>
          <cell r="M51" t="str">
            <v>n/a</v>
          </cell>
          <cell r="N51" t="str">
            <v>n/a</v>
          </cell>
          <cell r="O51" t="str">
            <v>n/a</v>
          </cell>
          <cell r="P51" t="str">
            <v>n/a</v>
          </cell>
          <cell r="Q51" t="str">
            <v>n/a</v>
          </cell>
          <cell r="R51" t="str">
            <v>n/a</v>
          </cell>
          <cell r="S51" t="str">
            <v>n/a</v>
          </cell>
          <cell r="T51" t="str">
            <v>n/a</v>
          </cell>
          <cell r="U51" t="str">
            <v>n/a</v>
          </cell>
          <cell r="V51" t="str">
            <v>n/a</v>
          </cell>
          <cell r="W51" t="str">
            <v>n/a</v>
          </cell>
          <cell r="X51" t="str">
            <v>n/a</v>
          </cell>
          <cell r="Y51" t="str">
            <v>n/a</v>
          </cell>
          <cell r="Z51" t="str">
            <v>n/a</v>
          </cell>
          <cell r="AA51" t="str">
            <v>n/a</v>
          </cell>
          <cell r="AB51" t="str">
            <v>n/a</v>
          </cell>
          <cell r="AC51" t="str">
            <v>n/a</v>
          </cell>
        </row>
        <row r="52">
          <cell r="A52" t="str">
            <v>FRIENDSHIP SOUTHEAST ELEMENTARY ACADEMY</v>
          </cell>
          <cell r="B52" t="str">
            <v>Elementary</v>
          </cell>
          <cell r="C52">
            <v>56.5</v>
          </cell>
          <cell r="D52">
            <v>56.5</v>
          </cell>
          <cell r="E52">
            <v>16.666699999999999</v>
          </cell>
          <cell r="F52">
            <v>3.0303</v>
          </cell>
          <cell r="G52" t="str">
            <v>n/a</v>
          </cell>
          <cell r="H52" t="str">
            <v>n/a</v>
          </cell>
          <cell r="I52">
            <v>14.449251644203779</v>
          </cell>
          <cell r="J52">
            <v>18.627298677592865</v>
          </cell>
          <cell r="K52">
            <v>1.8120000000000001</v>
          </cell>
          <cell r="L52">
            <v>4.4540869565217394</v>
          </cell>
          <cell r="M52">
            <v>20.740645493120738</v>
          </cell>
          <cell r="N52" t="str">
            <v>n/a</v>
          </cell>
          <cell r="O52" t="str">
            <v>n/a</v>
          </cell>
          <cell r="P52" t="str">
            <v>n/a</v>
          </cell>
          <cell r="Q52" t="str">
            <v>n/a</v>
          </cell>
          <cell r="R52" t="str">
            <v>n/a</v>
          </cell>
          <cell r="S52" t="str">
            <v>n/a</v>
          </cell>
          <cell r="T52">
            <v>45.079170120046321</v>
          </cell>
          <cell r="U52">
            <v>82.540493660323193</v>
          </cell>
          <cell r="V52" t="str">
            <v>n/a</v>
          </cell>
          <cell r="W52" t="str">
            <v>n/a</v>
          </cell>
          <cell r="X52" t="str">
            <v>n/a</v>
          </cell>
          <cell r="Y52" t="str">
            <v>n/a</v>
          </cell>
          <cell r="Z52" t="str">
            <v>n/a</v>
          </cell>
          <cell r="AA52" t="str">
            <v>n/a</v>
          </cell>
          <cell r="AB52" t="str">
            <v>n/a</v>
          </cell>
          <cell r="AC52" t="str">
            <v>n/a</v>
          </cell>
        </row>
        <row r="53">
          <cell r="A53" t="str">
            <v>FRIENDSHIP-EDISON - BLOW-PIERCE JUNIOR ACADEMY</v>
          </cell>
          <cell r="B53" t="str">
            <v>Middle</v>
          </cell>
          <cell r="C53">
            <v>65.5</v>
          </cell>
          <cell r="D53">
            <v>56.5</v>
          </cell>
          <cell r="E53">
            <v>1.4924999999999999</v>
          </cell>
          <cell r="F53">
            <v>3.5821000000000001</v>
          </cell>
          <cell r="G53" t="str">
            <v>n/a</v>
          </cell>
          <cell r="H53" t="str">
            <v>n/a</v>
          </cell>
          <cell r="I53">
            <v>37.005858126457618</v>
          </cell>
          <cell r="J53">
            <v>33.103872057357677</v>
          </cell>
          <cell r="K53">
            <v>7.6511523178807943</v>
          </cell>
          <cell r="L53">
            <v>2.326569536423841</v>
          </cell>
          <cell r="M53" t="str">
            <v>n/a</v>
          </cell>
          <cell r="N53">
            <v>34.923886107318062</v>
          </cell>
          <cell r="O53" t="str">
            <v>n/a</v>
          </cell>
          <cell r="P53" t="str">
            <v>n/a</v>
          </cell>
          <cell r="Q53" t="str">
            <v>n/a</v>
          </cell>
          <cell r="R53" t="str">
            <v>n/a</v>
          </cell>
          <cell r="S53" t="str">
            <v>n/a</v>
          </cell>
          <cell r="T53">
            <v>60.863192396922351</v>
          </cell>
          <cell r="U53">
            <v>93.116925385319789</v>
          </cell>
          <cell r="V53" t="str">
            <v>n/a</v>
          </cell>
          <cell r="W53" t="str">
            <v>n/a</v>
          </cell>
          <cell r="X53" t="str">
            <v>n/a</v>
          </cell>
          <cell r="Y53" t="str">
            <v>n/a</v>
          </cell>
          <cell r="Z53" t="str">
            <v>n/a</v>
          </cell>
          <cell r="AA53" t="str">
            <v>n/a</v>
          </cell>
          <cell r="AB53" t="str">
            <v>n/a</v>
          </cell>
          <cell r="AC53" t="str">
            <v>n/a</v>
          </cell>
        </row>
        <row r="54">
          <cell r="A54" t="str">
            <v>FRIENDSHIP-EDISON - CHAMBERLAIN CAMPUS</v>
          </cell>
          <cell r="B54" t="str">
            <v>Elementary</v>
          </cell>
          <cell r="C54">
            <v>52</v>
          </cell>
          <cell r="D54">
            <v>53.5</v>
          </cell>
          <cell r="E54">
            <v>10.317500000000001</v>
          </cell>
          <cell r="F54">
            <v>3.9683000000000002</v>
          </cell>
          <cell r="G54" t="str">
            <v>n/a</v>
          </cell>
          <cell r="H54" t="str">
            <v>n/a</v>
          </cell>
          <cell r="I54">
            <v>16.487168614983471</v>
          </cell>
          <cell r="J54">
            <v>22.255901765202136</v>
          </cell>
          <cell r="K54">
            <v>3.6006535947712415</v>
          </cell>
          <cell r="L54">
            <v>7.1143790849673199</v>
          </cell>
          <cell r="M54">
            <v>11.675453259611674</v>
          </cell>
          <cell r="N54" t="str">
            <v>n/a</v>
          </cell>
          <cell r="O54" t="str">
            <v>n/a</v>
          </cell>
          <cell r="P54" t="str">
            <v>n/a</v>
          </cell>
          <cell r="Q54" t="str">
            <v>n/a</v>
          </cell>
          <cell r="R54" t="str">
            <v>n/a</v>
          </cell>
          <cell r="S54" t="str">
            <v>n/a</v>
          </cell>
          <cell r="T54">
            <v>39.916859999746222</v>
          </cell>
          <cell r="U54">
            <v>61.819321301146502</v>
          </cell>
          <cell r="V54" t="str">
            <v>n/a</v>
          </cell>
          <cell r="W54" t="str">
            <v>n/a</v>
          </cell>
          <cell r="X54" t="str">
            <v>n/a</v>
          </cell>
          <cell r="Y54" t="str">
            <v>n/a</v>
          </cell>
          <cell r="Z54" t="str">
            <v>n/a</v>
          </cell>
          <cell r="AA54" t="str">
            <v>n/a</v>
          </cell>
          <cell r="AB54" t="str">
            <v>n/a</v>
          </cell>
          <cell r="AC54" t="str">
            <v>n/a</v>
          </cell>
        </row>
        <row r="55">
          <cell r="A55" t="str">
            <v>FRIENDSHIP-EDISON - COLLEGIATE ACADEMY</v>
          </cell>
          <cell r="B55" t="str">
            <v>High</v>
          </cell>
          <cell r="C55">
            <v>26</v>
          </cell>
          <cell r="D55">
            <v>26</v>
          </cell>
          <cell r="E55" t="str">
            <v>n/a</v>
          </cell>
          <cell r="F55" t="str">
            <v>n/a</v>
          </cell>
          <cell r="G55" t="str">
            <v>n/a</v>
          </cell>
          <cell r="H55" t="str">
            <v>n/a</v>
          </cell>
          <cell r="I55">
            <v>7.1595417660170604</v>
          </cell>
          <cell r="J55">
            <v>20.812862885216614</v>
          </cell>
          <cell r="K55">
            <v>1.3</v>
          </cell>
          <cell r="L55">
            <v>1.3</v>
          </cell>
          <cell r="M55" t="str">
            <v>n/a</v>
          </cell>
          <cell r="N55" t="str">
            <v>n/a</v>
          </cell>
          <cell r="O55">
            <v>90.31</v>
          </cell>
          <cell r="P55">
            <v>15.659955257270694</v>
          </cell>
          <cell r="Q55">
            <v>11.38</v>
          </cell>
          <cell r="R55">
            <v>24.41</v>
          </cell>
          <cell r="S55">
            <v>100</v>
          </cell>
          <cell r="T55">
            <v>40.143578967765642</v>
          </cell>
          <cell r="U55">
            <v>99.409419542764823</v>
          </cell>
          <cell r="V55">
            <v>86.174999999999997</v>
          </cell>
          <cell r="W55" t="str">
            <v>n/a</v>
          </cell>
          <cell r="X55" t="str">
            <v>n/a</v>
          </cell>
          <cell r="Y55" t="str">
            <v>n/a</v>
          </cell>
          <cell r="Z55" t="str">
            <v>n/a</v>
          </cell>
          <cell r="AA55" t="str">
            <v>n/a</v>
          </cell>
          <cell r="AB55" t="str">
            <v>n/a</v>
          </cell>
          <cell r="AC55" t="str">
            <v>n/a</v>
          </cell>
        </row>
        <row r="56">
          <cell r="A56" t="str">
            <v>FRIENDSHIP-EDISON - WOODRIDGE CAMPUS</v>
          </cell>
          <cell r="B56" t="str">
            <v>Elementary</v>
          </cell>
          <cell r="C56">
            <v>74.5</v>
          </cell>
          <cell r="D56">
            <v>78.5</v>
          </cell>
          <cell r="E56">
            <v>23.529399999999999</v>
          </cell>
          <cell r="F56">
            <v>11.764699999999999</v>
          </cell>
          <cell r="G56" t="str">
            <v>n/a</v>
          </cell>
          <cell r="H56" t="str">
            <v>n/a</v>
          </cell>
          <cell r="I56">
            <v>32.029699113897451</v>
          </cell>
          <cell r="J56">
            <v>42.947255073510071</v>
          </cell>
          <cell r="K56">
            <v>6.9330593607305939</v>
          </cell>
          <cell r="L56">
            <v>23.140639269406389</v>
          </cell>
          <cell r="M56">
            <v>24.996785392824997</v>
          </cell>
          <cell r="N56" t="str">
            <v>n/a</v>
          </cell>
          <cell r="O56" t="str">
            <v>n/a</v>
          </cell>
          <cell r="P56" t="str">
            <v>n/a</v>
          </cell>
          <cell r="Q56" t="str">
            <v>n/a</v>
          </cell>
          <cell r="R56" t="str">
            <v>n/a</v>
          </cell>
          <cell r="S56" t="str">
            <v>n/a</v>
          </cell>
          <cell r="T56">
            <v>31.105182785773188</v>
          </cell>
          <cell r="U56">
            <v>75.204830627818566</v>
          </cell>
          <cell r="V56" t="str">
            <v>n/a</v>
          </cell>
          <cell r="W56" t="str">
            <v>n/a</v>
          </cell>
          <cell r="X56" t="str">
            <v>n/a</v>
          </cell>
          <cell r="Y56" t="str">
            <v>n/a</v>
          </cell>
          <cell r="Z56" t="str">
            <v>n/a</v>
          </cell>
          <cell r="AA56" t="str">
            <v>n/a</v>
          </cell>
          <cell r="AB56" t="str">
            <v>n/a</v>
          </cell>
          <cell r="AC56" t="str">
            <v>n/a</v>
          </cell>
        </row>
        <row r="57">
          <cell r="A57" t="str">
            <v>FRIENDSHIP-EDISON - WOODRIDGE CAMPUS</v>
          </cell>
          <cell r="B57" t="str">
            <v>Middle</v>
          </cell>
          <cell r="C57">
            <v>74.5</v>
          </cell>
          <cell r="D57">
            <v>78.5</v>
          </cell>
          <cell r="E57">
            <v>23.529399999999999</v>
          </cell>
          <cell r="F57">
            <v>11.764699999999999</v>
          </cell>
          <cell r="G57" t="str">
            <v>n/a</v>
          </cell>
          <cell r="H57" t="str">
            <v>n/a</v>
          </cell>
          <cell r="I57">
            <v>45.641456236243165</v>
          </cell>
          <cell r="J57">
            <v>54.705991728973444</v>
          </cell>
          <cell r="K57">
            <v>11.213305439330545</v>
          </cell>
          <cell r="L57">
            <v>19.894476987447696</v>
          </cell>
          <cell r="M57" t="str">
            <v>n/a</v>
          </cell>
          <cell r="N57">
            <v>53.63627168360896</v>
          </cell>
          <cell r="O57" t="str">
            <v>n/a</v>
          </cell>
          <cell r="P57" t="str">
            <v>n/a</v>
          </cell>
          <cell r="Q57" t="str">
            <v>n/a</v>
          </cell>
          <cell r="R57" t="str">
            <v>n/a</v>
          </cell>
          <cell r="S57" t="str">
            <v>n/a</v>
          </cell>
          <cell r="T57">
            <v>40.726441573206699</v>
          </cell>
          <cell r="U57">
            <v>94.57109607856205</v>
          </cell>
          <cell r="V57" t="str">
            <v>n/a</v>
          </cell>
          <cell r="W57" t="str">
            <v>n/a</v>
          </cell>
          <cell r="X57" t="str">
            <v>n/a</v>
          </cell>
          <cell r="Y57" t="str">
            <v>n/a</v>
          </cell>
          <cell r="Z57" t="str">
            <v>n/a</v>
          </cell>
          <cell r="AA57" t="str">
            <v>n/a</v>
          </cell>
          <cell r="AB57" t="str">
            <v>n/a</v>
          </cell>
          <cell r="AC57" t="str">
            <v>n/a</v>
          </cell>
        </row>
        <row r="58">
          <cell r="A58" t="str">
            <v>HOPE COMMUNITY - LAMOND CAMPUS</v>
          </cell>
          <cell r="B58" t="str">
            <v>E &lt; 4</v>
          </cell>
          <cell r="C58" t="str">
            <v>n/a</v>
          </cell>
          <cell r="D58" t="str">
            <v>n/a</v>
          </cell>
          <cell r="E58" t="str">
            <v>n/a</v>
          </cell>
          <cell r="F58" t="str">
            <v>n/a</v>
          </cell>
          <cell r="G58" t="str">
            <v>n/a</v>
          </cell>
          <cell r="H58" t="str">
            <v>n/a</v>
          </cell>
          <cell r="I58">
            <v>0</v>
          </cell>
          <cell r="J58">
            <v>0</v>
          </cell>
          <cell r="K58">
            <v>0</v>
          </cell>
          <cell r="L58">
            <v>0</v>
          </cell>
          <cell r="M58" t="str">
            <v>n/a</v>
          </cell>
          <cell r="N58" t="str">
            <v>n/a</v>
          </cell>
          <cell r="O58" t="str">
            <v>n/a</v>
          </cell>
          <cell r="P58" t="str">
            <v>n/a</v>
          </cell>
          <cell r="Q58" t="str">
            <v>n/a</v>
          </cell>
          <cell r="R58" t="str">
            <v>n/a</v>
          </cell>
          <cell r="S58" t="str">
            <v>n/a</v>
          </cell>
          <cell r="T58">
            <v>31.813124516545997</v>
          </cell>
          <cell r="U58">
            <v>42.773301115039594</v>
          </cell>
          <cell r="V58" t="str">
            <v>n/a</v>
          </cell>
          <cell r="W58" t="str">
            <v>n/a</v>
          </cell>
          <cell r="X58" t="str">
            <v>n/a</v>
          </cell>
          <cell r="Y58" t="str">
            <v>n/a</v>
          </cell>
          <cell r="Z58" t="str">
            <v>n/a</v>
          </cell>
          <cell r="AA58" t="str">
            <v>n/a</v>
          </cell>
          <cell r="AB58" t="str">
            <v>n/a</v>
          </cell>
          <cell r="AC58" t="str">
            <v>n/a</v>
          </cell>
        </row>
        <row r="59">
          <cell r="A59" t="str">
            <v>HOPE COMMUNITY - TOLSON CAMPUS</v>
          </cell>
          <cell r="B59" t="str">
            <v>Elementary</v>
          </cell>
          <cell r="C59">
            <v>64.5</v>
          </cell>
          <cell r="D59">
            <v>60</v>
          </cell>
          <cell r="E59">
            <v>0</v>
          </cell>
          <cell r="F59">
            <v>4.5454999999999997</v>
          </cell>
          <cell r="G59" t="str">
            <v>n/a</v>
          </cell>
          <cell r="H59" t="str">
            <v>n/a</v>
          </cell>
          <cell r="I59">
            <v>13.339754777630032</v>
          </cell>
          <cell r="J59">
            <v>8.261401173614459</v>
          </cell>
          <cell r="K59">
            <v>6.3192079207920795</v>
          </cell>
          <cell r="L59">
            <v>4.3358415841584153</v>
          </cell>
          <cell r="M59">
            <v>0</v>
          </cell>
          <cell r="N59" t="str">
            <v>n/a</v>
          </cell>
          <cell r="O59" t="str">
            <v>n/a</v>
          </cell>
          <cell r="P59" t="str">
            <v>n/a</v>
          </cell>
          <cell r="Q59" t="str">
            <v>n/a</v>
          </cell>
          <cell r="R59" t="str">
            <v>n/a</v>
          </cell>
          <cell r="S59" t="str">
            <v>n/a</v>
          </cell>
          <cell r="T59">
            <v>57.072325886415094</v>
          </cell>
          <cell r="U59">
            <v>41.202210071206139</v>
          </cell>
          <cell r="V59" t="str">
            <v>n/a</v>
          </cell>
          <cell r="W59" t="str">
            <v>n/a</v>
          </cell>
          <cell r="X59" t="str">
            <v>n/a</v>
          </cell>
          <cell r="Y59" t="str">
            <v>n/a</v>
          </cell>
          <cell r="Z59" t="str">
            <v>n/a</v>
          </cell>
          <cell r="AA59" t="str">
            <v>n/a</v>
          </cell>
          <cell r="AB59" t="str">
            <v>n/a</v>
          </cell>
          <cell r="AC59" t="str">
            <v>n/a</v>
          </cell>
        </row>
        <row r="60">
          <cell r="A60" t="str">
            <v>HOPE COMMUNITY - TOLSON CAMPUS</v>
          </cell>
          <cell r="B60" t="str">
            <v>Middle</v>
          </cell>
          <cell r="C60">
            <v>64.5</v>
          </cell>
          <cell r="D60">
            <v>60</v>
          </cell>
          <cell r="E60">
            <v>0</v>
          </cell>
          <cell r="F60">
            <v>4.5454999999999997</v>
          </cell>
          <cell r="G60" t="str">
            <v>n/a</v>
          </cell>
          <cell r="H60" t="str">
            <v>n/a</v>
          </cell>
          <cell r="I60">
            <v>33.518709845037648</v>
          </cell>
          <cell r="J60">
            <v>29.123806665922281</v>
          </cell>
          <cell r="K60">
            <v>10.885</v>
          </cell>
          <cell r="L60">
            <v>3.71875</v>
          </cell>
          <cell r="M60" t="str">
            <v>n/a</v>
          </cell>
          <cell r="N60">
            <v>10.749506903353057</v>
          </cell>
          <cell r="O60" t="str">
            <v>n/a</v>
          </cell>
          <cell r="P60" t="str">
            <v>n/a</v>
          </cell>
          <cell r="Q60" t="str">
            <v>n/a</v>
          </cell>
          <cell r="R60" t="str">
            <v>n/a</v>
          </cell>
          <cell r="S60" t="str">
            <v>n/a</v>
          </cell>
          <cell r="T60">
            <v>59.922991745520449</v>
          </cell>
          <cell r="U60">
            <v>50.097709043568464</v>
          </cell>
          <cell r="V60" t="str">
            <v>n/a</v>
          </cell>
          <cell r="W60" t="str">
            <v>n/a</v>
          </cell>
          <cell r="X60" t="str">
            <v>n/a</v>
          </cell>
          <cell r="Y60" t="str">
            <v>n/a</v>
          </cell>
          <cell r="Z60" t="str">
            <v>n/a</v>
          </cell>
          <cell r="AA60" t="str">
            <v>n/a</v>
          </cell>
          <cell r="AB60" t="str">
            <v>n/a</v>
          </cell>
          <cell r="AC60" t="str">
            <v>n/a</v>
          </cell>
        </row>
        <row r="61">
          <cell r="A61" t="str">
            <v>HOSPITALITY PUBLIC CHARTER HIGH SCHOOL</v>
          </cell>
          <cell r="B61" t="str">
            <v>High</v>
          </cell>
          <cell r="C61" t="str">
            <v>n/a</v>
          </cell>
          <cell r="D61" t="str">
            <v>n/a</v>
          </cell>
          <cell r="E61" t="str">
            <v>n/a</v>
          </cell>
          <cell r="F61" t="str">
            <v>n/a</v>
          </cell>
          <cell r="G61" t="str">
            <v>n/a</v>
          </cell>
          <cell r="H61" t="str">
            <v>n/a</v>
          </cell>
          <cell r="I61">
            <v>15.821115864821941</v>
          </cell>
          <cell r="J61">
            <v>19.685127288968289</v>
          </cell>
          <cell r="K61">
            <v>0</v>
          </cell>
          <cell r="L61">
            <v>3.5</v>
          </cell>
          <cell r="M61" t="str">
            <v>n/a</v>
          </cell>
          <cell r="N61" t="str">
            <v>n/a</v>
          </cell>
          <cell r="O61">
            <v>97.06</v>
          </cell>
          <cell r="P61">
            <v>0</v>
          </cell>
          <cell r="Q61">
            <v>20</v>
          </cell>
          <cell r="R61">
            <v>20.45</v>
          </cell>
          <cell r="S61">
            <v>84.636871508379897</v>
          </cell>
          <cell r="T61">
            <v>66.689239892380598</v>
          </cell>
          <cell r="U61">
            <v>61.643037189986998</v>
          </cell>
          <cell r="V61">
            <v>66.662499999999994</v>
          </cell>
          <cell r="W61" t="str">
            <v>n/a</v>
          </cell>
          <cell r="X61" t="str">
            <v>n/a</v>
          </cell>
          <cell r="Y61" t="str">
            <v>n/a</v>
          </cell>
          <cell r="Z61" t="str">
            <v>n/a</v>
          </cell>
          <cell r="AA61" t="str">
            <v>n/a</v>
          </cell>
          <cell r="AB61" t="str">
            <v>n/a</v>
          </cell>
          <cell r="AC61" t="str">
            <v>n/a</v>
          </cell>
        </row>
        <row r="62">
          <cell r="A62" t="str">
            <v>HOWARD ROAD ACADEMY PCS</v>
          </cell>
          <cell r="B62" t="str">
            <v>Elementary</v>
          </cell>
          <cell r="C62">
            <v>56.5</v>
          </cell>
          <cell r="D62">
            <v>61</v>
          </cell>
          <cell r="E62">
            <v>19.834700000000002</v>
          </cell>
          <cell r="F62">
            <v>8.2645</v>
          </cell>
          <cell r="G62" t="str">
            <v>n/a</v>
          </cell>
          <cell r="H62" t="str">
            <v>n/a</v>
          </cell>
          <cell r="I62">
            <v>30.033463217548373</v>
          </cell>
          <cell r="J62">
            <v>37.260807526551162</v>
          </cell>
          <cell r="K62">
            <v>2.7244155844155844</v>
          </cell>
          <cell r="L62">
            <v>8.1346320346320358</v>
          </cell>
          <cell r="M62">
            <v>27.992799279927993</v>
          </cell>
          <cell r="N62" t="str">
            <v>n/a</v>
          </cell>
          <cell r="O62" t="str">
            <v>n/a</v>
          </cell>
          <cell r="P62" t="str">
            <v>n/a</v>
          </cell>
          <cell r="Q62" t="str">
            <v>n/a</v>
          </cell>
          <cell r="R62" t="str">
            <v>n/a</v>
          </cell>
          <cell r="S62" t="str">
            <v>n/a</v>
          </cell>
          <cell r="T62">
            <v>39.910750402195752</v>
          </cell>
          <cell r="U62">
            <v>93.116925385319789</v>
          </cell>
          <cell r="V62" t="str">
            <v>n/a</v>
          </cell>
          <cell r="W62" t="str">
            <v>n/a</v>
          </cell>
          <cell r="X62" t="str">
            <v>n/a</v>
          </cell>
          <cell r="Y62" t="str">
            <v>n/a</v>
          </cell>
          <cell r="Z62" t="str">
            <v>n/a</v>
          </cell>
          <cell r="AA62" t="str">
            <v>n/a</v>
          </cell>
          <cell r="AB62" t="str">
            <v>n/a</v>
          </cell>
          <cell r="AC62" t="str">
            <v>n/a</v>
          </cell>
        </row>
        <row r="63">
          <cell r="A63" t="str">
            <v>HOWARD ROAD ACADEMY PCS</v>
          </cell>
          <cell r="B63" t="str">
            <v>Middle</v>
          </cell>
          <cell r="C63">
            <v>56.5</v>
          </cell>
          <cell r="D63">
            <v>61</v>
          </cell>
          <cell r="E63">
            <v>19.834700000000002</v>
          </cell>
          <cell r="F63">
            <v>8.2645</v>
          </cell>
          <cell r="G63" t="str">
            <v>n/a</v>
          </cell>
          <cell r="H63" t="str">
            <v>n/a</v>
          </cell>
          <cell r="I63">
            <v>28.164299681513679</v>
          </cell>
          <cell r="J63">
            <v>20.064550380476454</v>
          </cell>
          <cell r="K63">
            <v>1.9528301886792452</v>
          </cell>
          <cell r="L63">
            <v>3.929056603773585</v>
          </cell>
          <cell r="M63" t="str">
            <v>n/a</v>
          </cell>
          <cell r="N63">
            <v>25.883780913366717</v>
          </cell>
          <cell r="O63" t="str">
            <v>n/a</v>
          </cell>
          <cell r="P63" t="str">
            <v>n/a</v>
          </cell>
          <cell r="Q63" t="str">
            <v>n/a</v>
          </cell>
          <cell r="R63" t="str">
            <v>n/a</v>
          </cell>
          <cell r="S63" t="str">
            <v>n/a</v>
          </cell>
          <cell r="T63">
            <v>15.308963688646841</v>
          </cell>
          <cell r="U63">
            <v>67.187534713579211</v>
          </cell>
          <cell r="V63" t="str">
            <v>n/a</v>
          </cell>
          <cell r="W63" t="str">
            <v>n/a</v>
          </cell>
          <cell r="X63" t="str">
            <v>n/a</v>
          </cell>
          <cell r="Y63" t="str">
            <v>n/a</v>
          </cell>
          <cell r="Z63" t="str">
            <v>n/a</v>
          </cell>
          <cell r="AA63" t="str">
            <v>n/a</v>
          </cell>
          <cell r="AB63" t="str">
            <v>n/a</v>
          </cell>
          <cell r="AC63" t="str">
            <v>n/a</v>
          </cell>
        </row>
        <row r="64">
          <cell r="A64" t="str">
            <v>HOWARD ROAD ACADEMY PCS JM CAMPUS</v>
          </cell>
          <cell r="B64" t="str">
            <v>New</v>
          </cell>
          <cell r="C64">
            <v>36</v>
          </cell>
          <cell r="D64">
            <v>36</v>
          </cell>
          <cell r="E64" t="str">
            <v>n/a</v>
          </cell>
          <cell r="F64" t="str">
            <v>n/a</v>
          </cell>
          <cell r="G64" t="str">
            <v>n/a</v>
          </cell>
          <cell r="H64" t="str">
            <v>n/a</v>
          </cell>
          <cell r="I64" t="str">
            <v>n/a</v>
          </cell>
          <cell r="J64" t="str">
            <v>n/a</v>
          </cell>
          <cell r="K64" t="str">
            <v>n/a</v>
          </cell>
          <cell r="L64" t="str">
            <v>n/a</v>
          </cell>
          <cell r="M64" t="str">
            <v>n/a</v>
          </cell>
          <cell r="N64" t="str">
            <v>n/a</v>
          </cell>
          <cell r="O64" t="str">
            <v>n/a</v>
          </cell>
          <cell r="P64" t="str">
            <v>n/a</v>
          </cell>
          <cell r="Q64" t="str">
            <v>n/a</v>
          </cell>
          <cell r="R64" t="str">
            <v>n/a</v>
          </cell>
          <cell r="S64" t="str">
            <v>n/a</v>
          </cell>
          <cell r="T64" t="str">
            <v>n/a</v>
          </cell>
          <cell r="U64" t="str">
            <v>n/a</v>
          </cell>
          <cell r="V64" t="str">
            <v>n/a</v>
          </cell>
          <cell r="W64" t="str">
            <v>n/a</v>
          </cell>
          <cell r="X64" t="str">
            <v>n/a</v>
          </cell>
          <cell r="Y64" t="str">
            <v>n/a</v>
          </cell>
          <cell r="Z64" t="str">
            <v>n/a</v>
          </cell>
          <cell r="AA64" t="str">
            <v>n/a</v>
          </cell>
          <cell r="AB64" t="str">
            <v>n/a</v>
          </cell>
          <cell r="AC64" t="str">
            <v>n/a</v>
          </cell>
        </row>
        <row r="65">
          <cell r="A65" t="str">
            <v>HOWARD ROAD ACADEMY PCS JM CAMPUS</v>
          </cell>
          <cell r="B65" t="str">
            <v>EE</v>
          </cell>
          <cell r="C65">
            <v>36</v>
          </cell>
          <cell r="D65">
            <v>36</v>
          </cell>
          <cell r="E65" t="str">
            <v>n/a</v>
          </cell>
          <cell r="F65" t="str">
            <v>n/a</v>
          </cell>
          <cell r="G65" t="str">
            <v>n/a</v>
          </cell>
          <cell r="H65" t="str">
            <v>n/a</v>
          </cell>
          <cell r="I65" t="str">
            <v>n/a</v>
          </cell>
          <cell r="J65" t="str">
            <v>n/a</v>
          </cell>
          <cell r="K65" t="str">
            <v>n/a</v>
          </cell>
          <cell r="L65" t="str">
            <v>n/a</v>
          </cell>
          <cell r="M65" t="str">
            <v>n/a</v>
          </cell>
          <cell r="N65" t="str">
            <v>n/a</v>
          </cell>
          <cell r="O65" t="str">
            <v>n/a</v>
          </cell>
          <cell r="P65" t="str">
            <v>n/a</v>
          </cell>
          <cell r="Q65" t="str">
            <v>n/a</v>
          </cell>
          <cell r="R65" t="str">
            <v>n/a</v>
          </cell>
          <cell r="S65" t="str">
            <v>n/a</v>
          </cell>
          <cell r="T65" t="str">
            <v>n/a</v>
          </cell>
          <cell r="U65" t="str">
            <v>n/a</v>
          </cell>
          <cell r="V65" t="str">
            <v>n/a</v>
          </cell>
          <cell r="W65" t="str">
            <v>n/a</v>
          </cell>
          <cell r="X65" t="str">
            <v>n/a</v>
          </cell>
          <cell r="Y65" t="str">
            <v>n/a</v>
          </cell>
          <cell r="Z65" t="str">
            <v>n/a</v>
          </cell>
          <cell r="AA65" t="str">
            <v>n/a</v>
          </cell>
          <cell r="AB65" t="str">
            <v>n/a</v>
          </cell>
          <cell r="AC65" t="str">
            <v>n/a</v>
          </cell>
        </row>
        <row r="66">
          <cell r="A66" t="str">
            <v>HOWARD ROAD ACADEMY PCS PABC CAMPUS</v>
          </cell>
          <cell r="B66" t="str">
            <v>New</v>
          </cell>
          <cell r="C66" t="str">
            <v>n/a</v>
          </cell>
          <cell r="D66" t="str">
            <v>n/a</v>
          </cell>
          <cell r="E66" t="str">
            <v>n/a</v>
          </cell>
          <cell r="F66" t="str">
            <v>n/a</v>
          </cell>
          <cell r="G66" t="str">
            <v>n/a</v>
          </cell>
          <cell r="H66" t="str">
            <v>n/a</v>
          </cell>
          <cell r="I66" t="str">
            <v>n/a</v>
          </cell>
          <cell r="J66" t="str">
            <v>n/a</v>
          </cell>
          <cell r="K66" t="str">
            <v>n/a</v>
          </cell>
          <cell r="L66" t="str">
            <v>n/a</v>
          </cell>
          <cell r="M66" t="str">
            <v>n/a</v>
          </cell>
          <cell r="N66" t="str">
            <v>n/a</v>
          </cell>
          <cell r="O66" t="str">
            <v>n/a</v>
          </cell>
          <cell r="P66" t="str">
            <v>n/a</v>
          </cell>
          <cell r="Q66" t="str">
            <v>n/a</v>
          </cell>
          <cell r="R66" t="str">
            <v>n/a</v>
          </cell>
          <cell r="S66" t="str">
            <v>n/a</v>
          </cell>
          <cell r="T66" t="str">
            <v>n/a</v>
          </cell>
          <cell r="U66" t="str">
            <v>n/a</v>
          </cell>
          <cell r="V66" t="str">
            <v>n/a</v>
          </cell>
          <cell r="W66" t="str">
            <v>n/a</v>
          </cell>
          <cell r="X66" t="str">
            <v>n/a</v>
          </cell>
          <cell r="Y66" t="str">
            <v>n/a</v>
          </cell>
          <cell r="Z66" t="str">
            <v>n/a</v>
          </cell>
          <cell r="AA66" t="str">
            <v>n/a</v>
          </cell>
          <cell r="AB66" t="str">
            <v>n/a</v>
          </cell>
          <cell r="AC66" t="str">
            <v>n/a</v>
          </cell>
        </row>
        <row r="67">
          <cell r="A67" t="str">
            <v>HOWARD UNIVERSITY OF MATHEMATICS AND SCIENCE</v>
          </cell>
          <cell r="B67" t="str">
            <v>Middle</v>
          </cell>
          <cell r="C67">
            <v>69</v>
          </cell>
          <cell r="D67">
            <v>77.5</v>
          </cell>
          <cell r="E67">
            <v>3.2467999999999999</v>
          </cell>
          <cell r="F67">
            <v>9.7402999999999995</v>
          </cell>
          <cell r="G67" t="str">
            <v>n/a</v>
          </cell>
          <cell r="H67" t="str">
            <v>n/a</v>
          </cell>
          <cell r="I67">
            <v>49.953242938459084</v>
          </cell>
          <cell r="J67">
            <v>59.58633139197056</v>
          </cell>
          <cell r="K67">
            <v>13.449765886287624</v>
          </cell>
          <cell r="L67">
            <v>13.186555183946489</v>
          </cell>
          <cell r="M67" t="str">
            <v>n/a</v>
          </cell>
          <cell r="N67">
            <v>58.655742679411318</v>
          </cell>
          <cell r="O67" t="str">
            <v>n/a</v>
          </cell>
          <cell r="P67" t="str">
            <v>n/a</v>
          </cell>
          <cell r="Q67" t="str">
            <v>n/a</v>
          </cell>
          <cell r="R67" t="str">
            <v>n/a</v>
          </cell>
          <cell r="S67" t="str">
            <v>n/a</v>
          </cell>
          <cell r="T67">
            <v>43.248334631463251</v>
          </cell>
          <cell r="U67">
            <v>82.642681406458479</v>
          </cell>
          <cell r="V67" t="str">
            <v>n/a</v>
          </cell>
          <cell r="W67" t="str">
            <v>n/a</v>
          </cell>
          <cell r="X67" t="str">
            <v>n/a</v>
          </cell>
          <cell r="Y67" t="str">
            <v>n/a</v>
          </cell>
          <cell r="Z67" t="str">
            <v>n/a</v>
          </cell>
          <cell r="AA67" t="str">
            <v>n/a</v>
          </cell>
          <cell r="AB67" t="str">
            <v>n/a</v>
          </cell>
          <cell r="AC67" t="str">
            <v>n/a</v>
          </cell>
        </row>
        <row r="68">
          <cell r="A68" t="str">
            <v>HYDE LEADERSHIP PCS - ELEMENTARY</v>
          </cell>
          <cell r="B68" t="str">
            <v>Elementary</v>
          </cell>
          <cell r="C68">
            <v>65</v>
          </cell>
          <cell r="D68">
            <v>62.5</v>
          </cell>
          <cell r="E68">
            <v>12.592599999999999</v>
          </cell>
          <cell r="F68">
            <v>13.333299999999999</v>
          </cell>
          <cell r="G68" t="str">
            <v>n/a</v>
          </cell>
          <cell r="H68" t="str">
            <v>n/a</v>
          </cell>
          <cell r="I68">
            <v>23.953520213192895</v>
          </cell>
          <cell r="J68">
            <v>35.450344303493694</v>
          </cell>
          <cell r="K68">
            <v>7.9665671641791045</v>
          </cell>
          <cell r="L68">
            <v>11.18089552238806</v>
          </cell>
          <cell r="M68">
            <v>22.84942779992285</v>
          </cell>
          <cell r="N68" t="str">
            <v>n/a</v>
          </cell>
          <cell r="O68" t="str">
            <v>n/a</v>
          </cell>
          <cell r="P68" t="str">
            <v>n/a</v>
          </cell>
          <cell r="Q68" t="str">
            <v>n/a</v>
          </cell>
          <cell r="R68" t="str">
            <v>n/a</v>
          </cell>
          <cell r="S68" t="str">
            <v>n/a</v>
          </cell>
          <cell r="T68">
            <v>31.864354325324019</v>
          </cell>
          <cell r="U68">
            <v>6.6295965312944283</v>
          </cell>
          <cell r="V68" t="str">
            <v>n/a</v>
          </cell>
          <cell r="W68" t="str">
            <v>n/a</v>
          </cell>
          <cell r="X68" t="str">
            <v>n/a</v>
          </cell>
          <cell r="Y68" t="str">
            <v>n/a</v>
          </cell>
          <cell r="Z68" t="str">
            <v>n/a</v>
          </cell>
          <cell r="AA68" t="str">
            <v>n/a</v>
          </cell>
          <cell r="AB68" t="str">
            <v>n/a</v>
          </cell>
          <cell r="AC68" t="str">
            <v>n/a</v>
          </cell>
        </row>
        <row r="69">
          <cell r="A69" t="str">
            <v>HYDE LEADERSHIP PCS - SECONDARY</v>
          </cell>
          <cell r="B69" t="str">
            <v>Middle</v>
          </cell>
          <cell r="C69">
            <v>65</v>
          </cell>
          <cell r="D69">
            <v>62.5</v>
          </cell>
          <cell r="E69">
            <v>12.592599999999999</v>
          </cell>
          <cell r="F69">
            <v>13.333299999999999</v>
          </cell>
          <cell r="G69" t="str">
            <v>n/a</v>
          </cell>
          <cell r="H69" t="str">
            <v>n/a</v>
          </cell>
          <cell r="I69">
            <v>26.9004399100901</v>
          </cell>
          <cell r="J69">
            <v>27.942853359788465</v>
          </cell>
          <cell r="K69">
            <v>8.6719469026548683</v>
          </cell>
          <cell r="L69">
            <v>3.7806194690265484</v>
          </cell>
          <cell r="M69" t="str">
            <v>n/a</v>
          </cell>
          <cell r="N69">
            <v>17.02068477216406</v>
          </cell>
          <cell r="O69" t="str">
            <v>n/a</v>
          </cell>
          <cell r="P69" t="str">
            <v>n/a</v>
          </cell>
          <cell r="Q69" t="str">
            <v>n/a</v>
          </cell>
          <cell r="R69" t="str">
            <v>n/a</v>
          </cell>
          <cell r="S69" t="str">
            <v>n/a</v>
          </cell>
          <cell r="T69">
            <v>47.307094077548925</v>
          </cell>
          <cell r="U69">
            <v>9.1917173642189045</v>
          </cell>
          <cell r="V69" t="str">
            <v>n/a</v>
          </cell>
          <cell r="W69" t="str">
            <v>n/a</v>
          </cell>
          <cell r="X69" t="str">
            <v>n/a</v>
          </cell>
          <cell r="Y69" t="str">
            <v>n/a</v>
          </cell>
          <cell r="Z69" t="str">
            <v>n/a</v>
          </cell>
          <cell r="AA69" t="str">
            <v>n/a</v>
          </cell>
          <cell r="AB69" t="str">
            <v>n/a</v>
          </cell>
          <cell r="AC69" t="str">
            <v>n/a</v>
          </cell>
        </row>
        <row r="70">
          <cell r="A70" t="str">
            <v>HYDE LEADERSHIP PCS - SECONDARY</v>
          </cell>
          <cell r="B70" t="str">
            <v>High</v>
          </cell>
          <cell r="C70">
            <v>65</v>
          </cell>
          <cell r="D70">
            <v>62.5</v>
          </cell>
          <cell r="E70">
            <v>12.592599999999999</v>
          </cell>
          <cell r="F70">
            <v>13.333299999999999</v>
          </cell>
          <cell r="G70" t="str">
            <v>n/a</v>
          </cell>
          <cell r="H70" t="str">
            <v>n/a</v>
          </cell>
          <cell r="I70">
            <v>33.762947926632052</v>
          </cell>
          <cell r="J70">
            <v>32.280035730236712</v>
          </cell>
          <cell r="K70">
            <v>9.84</v>
          </cell>
          <cell r="L70">
            <v>6.56</v>
          </cell>
          <cell r="M70" t="str">
            <v>n/a</v>
          </cell>
          <cell r="N70" t="str">
            <v>n/a</v>
          </cell>
          <cell r="O70">
            <v>100</v>
          </cell>
          <cell r="P70">
            <v>14.492753623188406</v>
          </cell>
          <cell r="Q70">
            <v>16.36</v>
          </cell>
          <cell r="R70">
            <v>38.29</v>
          </cell>
          <cell r="S70">
            <v>0</v>
          </cell>
          <cell r="T70">
            <v>24.787810072796212</v>
          </cell>
          <cell r="U70">
            <v>44.101091008051625</v>
          </cell>
          <cell r="V70">
            <v>96.587499999999991</v>
          </cell>
          <cell r="W70" t="str">
            <v>n/a</v>
          </cell>
          <cell r="X70" t="str">
            <v>n/a</v>
          </cell>
          <cell r="Y70" t="str">
            <v>n/a</v>
          </cell>
          <cell r="Z70" t="str">
            <v>n/a</v>
          </cell>
          <cell r="AA70" t="str">
            <v>n/a</v>
          </cell>
          <cell r="AB70" t="str">
            <v>n/a</v>
          </cell>
          <cell r="AC70" t="str">
            <v>n/a</v>
          </cell>
        </row>
        <row r="71">
          <cell r="A71" t="str">
            <v>IDEA PUBLIC CHARTER SCHOOL</v>
          </cell>
          <cell r="B71" t="str">
            <v>Middle</v>
          </cell>
          <cell r="C71">
            <v>78.5</v>
          </cell>
          <cell r="D71">
            <v>69.5</v>
          </cell>
          <cell r="E71">
            <v>10</v>
          </cell>
          <cell r="F71">
            <v>20</v>
          </cell>
          <cell r="G71" t="str">
            <v>n/a</v>
          </cell>
          <cell r="H71" t="str">
            <v>n/a</v>
          </cell>
          <cell r="I71">
            <v>33.653888053570029</v>
          </cell>
          <cell r="J71">
            <v>42.112520270614574</v>
          </cell>
          <cell r="K71">
            <v>8.7597315436241594</v>
          </cell>
          <cell r="L71">
            <v>2.9228187919463089</v>
          </cell>
          <cell r="M71" t="str">
            <v>n/a</v>
          </cell>
          <cell r="N71">
            <v>27.755019470995801</v>
          </cell>
          <cell r="O71" t="str">
            <v>n/a</v>
          </cell>
          <cell r="P71" t="str">
            <v>n/a</v>
          </cell>
          <cell r="Q71" t="str">
            <v>n/a</v>
          </cell>
          <cell r="R71" t="str">
            <v>n/a</v>
          </cell>
          <cell r="S71">
            <v>69.273743016759795</v>
          </cell>
          <cell r="T71">
            <v>50.484005245430531</v>
          </cell>
          <cell r="U71">
            <v>64.774853442518705</v>
          </cell>
          <cell r="V71" t="str">
            <v>n/a</v>
          </cell>
          <cell r="W71" t="str">
            <v>n/a</v>
          </cell>
          <cell r="X71" t="str">
            <v>n/a</v>
          </cell>
          <cell r="Y71" t="str">
            <v>n/a</v>
          </cell>
          <cell r="Z71" t="str">
            <v>n/a</v>
          </cell>
          <cell r="AA71" t="str">
            <v>n/a</v>
          </cell>
          <cell r="AB71" t="str">
            <v>n/a</v>
          </cell>
          <cell r="AC71" t="str">
            <v>n/a</v>
          </cell>
        </row>
        <row r="72">
          <cell r="A72" t="str">
            <v>IDEA PUBLIC CHARTER SCHOOL</v>
          </cell>
          <cell r="B72" t="str">
            <v>High</v>
          </cell>
          <cell r="C72">
            <v>78.5</v>
          </cell>
          <cell r="D72">
            <v>69.5</v>
          </cell>
          <cell r="E72">
            <v>10</v>
          </cell>
          <cell r="F72">
            <v>20</v>
          </cell>
          <cell r="G72" t="str">
            <v>n/a</v>
          </cell>
          <cell r="H72" t="str">
            <v>n/a</v>
          </cell>
          <cell r="I72">
            <v>20.114024310293747</v>
          </cell>
          <cell r="J72">
            <v>17.373827601607861</v>
          </cell>
          <cell r="K72">
            <v>4.08</v>
          </cell>
          <cell r="L72">
            <v>4</v>
          </cell>
          <cell r="M72" t="str">
            <v>n/a</v>
          </cell>
          <cell r="N72" t="str">
            <v>n/a</v>
          </cell>
          <cell r="O72">
            <v>0</v>
          </cell>
          <cell r="P72">
            <v>40.404040404040408</v>
          </cell>
          <cell r="Q72" t="str">
            <v>n/a</v>
          </cell>
          <cell r="R72" t="str">
            <v>n/a</v>
          </cell>
          <cell r="S72">
            <v>69.273743016759795</v>
          </cell>
          <cell r="T72">
            <v>24.380103312736569</v>
          </cell>
          <cell r="U72">
            <v>60.436781206375812</v>
          </cell>
          <cell r="V72">
            <v>55.5</v>
          </cell>
          <cell r="W72" t="str">
            <v>n/a</v>
          </cell>
          <cell r="X72" t="str">
            <v>n/a</v>
          </cell>
          <cell r="Y72" t="str">
            <v>n/a</v>
          </cell>
          <cell r="Z72" t="str">
            <v>n/a</v>
          </cell>
          <cell r="AA72" t="str">
            <v>n/a</v>
          </cell>
          <cell r="AB72" t="str">
            <v>n/a</v>
          </cell>
          <cell r="AC72" t="str">
            <v>n/a</v>
          </cell>
        </row>
        <row r="73">
          <cell r="A73" t="str">
            <v>IDEAL ACADEMY PCS</v>
          </cell>
          <cell r="B73" t="str">
            <v>Elementary</v>
          </cell>
          <cell r="C73">
            <v>71.5</v>
          </cell>
          <cell r="D73">
            <v>75</v>
          </cell>
          <cell r="E73">
            <v>17.241399999999999</v>
          </cell>
          <cell r="F73">
            <v>25.862100000000002</v>
          </cell>
          <cell r="G73" t="str">
            <v>n/a</v>
          </cell>
          <cell r="H73" t="str">
            <v>n/a</v>
          </cell>
          <cell r="I73">
            <v>42.475628078359215</v>
          </cell>
          <cell r="J73">
            <v>36.792307365107725</v>
          </cell>
          <cell r="K73">
            <v>4.6761904761904765</v>
          </cell>
          <cell r="L73">
            <v>12.319047619047618</v>
          </cell>
          <cell r="M73">
            <v>51.780892374951776</v>
          </cell>
          <cell r="N73" t="str">
            <v>n/a</v>
          </cell>
          <cell r="O73" t="str">
            <v>n/a</v>
          </cell>
          <cell r="P73" t="str">
            <v>n/a</v>
          </cell>
          <cell r="Q73" t="str">
            <v>n/a</v>
          </cell>
          <cell r="R73" t="str">
            <v>n/a</v>
          </cell>
          <cell r="S73" t="str">
            <v>n/a</v>
          </cell>
          <cell r="T73">
            <v>65.861643367967574</v>
          </cell>
          <cell r="U73">
            <v>73.192235711245388</v>
          </cell>
          <cell r="V73" t="str">
            <v>n/a</v>
          </cell>
          <cell r="W73" t="str">
            <v>n/a</v>
          </cell>
          <cell r="X73" t="str">
            <v>n/a</v>
          </cell>
          <cell r="Y73" t="str">
            <v>n/a</v>
          </cell>
          <cell r="Z73" t="str">
            <v>n/a</v>
          </cell>
          <cell r="AA73" t="str">
            <v>n/a</v>
          </cell>
          <cell r="AB73" t="str">
            <v>n/a</v>
          </cell>
          <cell r="AC73" t="str">
            <v>n/a</v>
          </cell>
        </row>
        <row r="74">
          <cell r="A74" t="str">
            <v>IDEAL ACADEMY PCS</v>
          </cell>
          <cell r="B74" t="str">
            <v>Middle</v>
          </cell>
          <cell r="C74">
            <v>71.5</v>
          </cell>
          <cell r="D74">
            <v>75</v>
          </cell>
          <cell r="E74">
            <v>17.241399999999999</v>
          </cell>
          <cell r="F74">
            <v>25.862100000000002</v>
          </cell>
          <cell r="G74" t="str">
            <v>n/a</v>
          </cell>
          <cell r="H74" t="str">
            <v>n/a</v>
          </cell>
          <cell r="I74">
            <v>30.385901010344835</v>
          </cell>
          <cell r="J74">
            <v>29.591961786076102</v>
          </cell>
          <cell r="K74">
            <v>5.1607317073170735</v>
          </cell>
          <cell r="L74">
            <v>2.437560975609756</v>
          </cell>
          <cell r="M74" t="str">
            <v>n/a</v>
          </cell>
          <cell r="N74">
            <v>24.138977393415264</v>
          </cell>
          <cell r="O74" t="str">
            <v>n/a</v>
          </cell>
          <cell r="P74" t="str">
            <v>n/a</v>
          </cell>
          <cell r="Q74" t="str">
            <v>n/a</v>
          </cell>
          <cell r="R74" t="str">
            <v>n/a</v>
          </cell>
          <cell r="S74" t="str">
            <v>n/a</v>
          </cell>
          <cell r="T74">
            <v>64.68256759674081</v>
          </cell>
          <cell r="U74">
            <v>0</v>
          </cell>
          <cell r="V74" t="str">
            <v>n/a</v>
          </cell>
          <cell r="W74" t="str">
            <v>n/a</v>
          </cell>
          <cell r="X74" t="str">
            <v>n/a</v>
          </cell>
          <cell r="Y74" t="str">
            <v>n/a</v>
          </cell>
          <cell r="Z74" t="str">
            <v>n/a</v>
          </cell>
          <cell r="AA74" t="str">
            <v>n/a</v>
          </cell>
          <cell r="AB74" t="str">
            <v>n/a</v>
          </cell>
          <cell r="AC74" t="str">
            <v>n/a</v>
          </cell>
        </row>
        <row r="75">
          <cell r="A75" t="str">
            <v>IDEAL ACADEMY PCS</v>
          </cell>
          <cell r="B75" t="str">
            <v>High</v>
          </cell>
          <cell r="C75">
            <v>71.5</v>
          </cell>
          <cell r="D75">
            <v>75</v>
          </cell>
          <cell r="E75">
            <v>17.241399999999999</v>
          </cell>
          <cell r="F75">
            <v>25.862100000000002</v>
          </cell>
          <cell r="G75" t="str">
            <v>n/a</v>
          </cell>
          <cell r="H75" t="str">
            <v>n/a</v>
          </cell>
          <cell r="I75">
            <v>9.8110440411614128</v>
          </cell>
          <cell r="J75">
            <v>0</v>
          </cell>
          <cell r="K75">
            <v>0</v>
          </cell>
          <cell r="L75">
            <v>0</v>
          </cell>
          <cell r="M75" t="str">
            <v>n/a</v>
          </cell>
          <cell r="N75" t="str">
            <v>n/a</v>
          </cell>
          <cell r="O75" t="str">
            <v>n/a</v>
          </cell>
          <cell r="P75" t="str">
            <v>n/a</v>
          </cell>
          <cell r="Q75" t="str">
            <v>n/a</v>
          </cell>
          <cell r="R75" t="str">
            <v>n/a</v>
          </cell>
          <cell r="S75" t="str">
            <v>n/a</v>
          </cell>
          <cell r="T75">
            <v>11.964419715577289</v>
          </cell>
          <cell r="U75">
            <v>45.346332910300433</v>
          </cell>
          <cell r="V75">
            <v>89.25</v>
          </cell>
          <cell r="W75" t="str">
            <v>n/a</v>
          </cell>
          <cell r="X75" t="str">
            <v>n/a</v>
          </cell>
          <cell r="Y75" t="str">
            <v>n/a</v>
          </cell>
          <cell r="Z75" t="str">
            <v>n/a</v>
          </cell>
          <cell r="AA75" t="str">
            <v>n/a</v>
          </cell>
          <cell r="AB75" t="str">
            <v>n/a</v>
          </cell>
          <cell r="AC75" t="str">
            <v>n/a</v>
          </cell>
        </row>
        <row r="76">
          <cell r="A76" t="str">
            <v>IDEAL ACADEMY PCS</v>
          </cell>
          <cell r="B76" t="str">
            <v>EE</v>
          </cell>
          <cell r="C76">
            <v>71.5</v>
          </cell>
          <cell r="D76">
            <v>75</v>
          </cell>
          <cell r="E76">
            <v>17.241399999999999</v>
          </cell>
          <cell r="F76">
            <v>25.862100000000002</v>
          </cell>
          <cell r="G76" t="str">
            <v>n/a</v>
          </cell>
          <cell r="H76" t="str">
            <v>n/a</v>
          </cell>
          <cell r="I76" t="str">
            <v>n/a</v>
          </cell>
          <cell r="J76" t="str">
            <v>n/a</v>
          </cell>
          <cell r="K76" t="str">
            <v>n/a</v>
          </cell>
          <cell r="L76" t="str">
            <v>n/a</v>
          </cell>
          <cell r="M76" t="str">
            <v>n/a</v>
          </cell>
          <cell r="N76" t="str">
            <v>n/a</v>
          </cell>
          <cell r="O76" t="str">
            <v>n/a</v>
          </cell>
          <cell r="P76" t="str">
            <v>n/a</v>
          </cell>
          <cell r="Q76" t="str">
            <v>n/a</v>
          </cell>
          <cell r="R76" t="str">
            <v>n/a</v>
          </cell>
          <cell r="S76" t="str">
            <v>n/a</v>
          </cell>
          <cell r="T76">
            <v>67.938393396416359</v>
          </cell>
          <cell r="U76">
            <v>51.053691628940655</v>
          </cell>
          <cell r="V76" t="str">
            <v>n/a</v>
          </cell>
          <cell r="W76" t="str">
            <v>n/a</v>
          </cell>
          <cell r="X76" t="str">
            <v>n/a</v>
          </cell>
          <cell r="Y76" t="str">
            <v>n/a</v>
          </cell>
          <cell r="Z76" t="str">
            <v>n/a</v>
          </cell>
          <cell r="AA76" t="str">
            <v>n/a</v>
          </cell>
          <cell r="AB76" t="str">
            <v>n/a</v>
          </cell>
          <cell r="AC76" t="str">
            <v>n/a</v>
          </cell>
        </row>
        <row r="77">
          <cell r="A77" t="str">
            <v xml:space="preserve">Imagine Southeast </v>
          </cell>
          <cell r="B77" t="str">
            <v>New</v>
          </cell>
          <cell r="C77" t="str">
            <v>n/a</v>
          </cell>
          <cell r="D77" t="str">
            <v>n/a</v>
          </cell>
          <cell r="E77" t="str">
            <v>n/a</v>
          </cell>
          <cell r="F77" t="str">
            <v>n/a</v>
          </cell>
          <cell r="G77" t="str">
            <v>n/a</v>
          </cell>
          <cell r="H77" t="str">
            <v>n/a</v>
          </cell>
          <cell r="I77" t="str">
            <v>n/a</v>
          </cell>
          <cell r="J77" t="str">
            <v>n/a</v>
          </cell>
          <cell r="K77" t="str">
            <v>n/a</v>
          </cell>
          <cell r="L77" t="str">
            <v>n/a</v>
          </cell>
          <cell r="M77" t="str">
            <v>n/a</v>
          </cell>
          <cell r="N77" t="str">
            <v>n/a</v>
          </cell>
          <cell r="O77" t="str">
            <v>n/a</v>
          </cell>
          <cell r="P77" t="str">
            <v>n/a</v>
          </cell>
          <cell r="Q77" t="str">
            <v>n/a</v>
          </cell>
          <cell r="R77" t="str">
            <v>n/a</v>
          </cell>
          <cell r="S77" t="str">
            <v>n/a</v>
          </cell>
          <cell r="T77" t="str">
            <v>n/a</v>
          </cell>
          <cell r="U77" t="str">
            <v>n/a</v>
          </cell>
          <cell r="V77" t="str">
            <v>n/a</v>
          </cell>
          <cell r="W77" t="str">
            <v>n/a</v>
          </cell>
          <cell r="X77" t="str">
            <v>n/a</v>
          </cell>
          <cell r="Y77" t="str">
            <v>n/a</v>
          </cell>
          <cell r="Z77" t="str">
            <v>n/a</v>
          </cell>
          <cell r="AA77" t="str">
            <v>n/a</v>
          </cell>
          <cell r="AB77" t="str">
            <v>n/a</v>
          </cell>
          <cell r="AC77" t="str">
            <v>n/a</v>
          </cell>
        </row>
        <row r="78">
          <cell r="A78" t="str">
            <v>KAMIT INSTITUTE FOR MAGNIFICENT ACHIEVERS PCS</v>
          </cell>
          <cell r="B78" t="str">
            <v>Middle</v>
          </cell>
          <cell r="C78">
            <v>5</v>
          </cell>
          <cell r="D78">
            <v>3</v>
          </cell>
          <cell r="E78">
            <v>0</v>
          </cell>
          <cell r="F78">
            <v>0</v>
          </cell>
          <cell r="G78" t="str">
            <v>n/a</v>
          </cell>
          <cell r="H78" t="str">
            <v>n/a</v>
          </cell>
          <cell r="I78">
            <v>0</v>
          </cell>
          <cell r="J78">
            <v>0</v>
          </cell>
          <cell r="K78">
            <v>6.4321052631578945</v>
          </cell>
          <cell r="L78">
            <v>0</v>
          </cell>
          <cell r="M78" t="str">
            <v>n/a</v>
          </cell>
          <cell r="N78">
            <v>0</v>
          </cell>
          <cell r="O78" t="str">
            <v>n/a</v>
          </cell>
          <cell r="P78" t="str">
            <v>n/a</v>
          </cell>
          <cell r="Q78" t="str">
            <v>n/a</v>
          </cell>
          <cell r="R78" t="str">
            <v>n/a</v>
          </cell>
          <cell r="S78">
            <v>59.497206703910628</v>
          </cell>
          <cell r="T78">
            <v>0</v>
          </cell>
          <cell r="U78">
            <v>45.955117840288501</v>
          </cell>
          <cell r="V78" t="str">
            <v>n/a</v>
          </cell>
          <cell r="W78" t="str">
            <v>n/a</v>
          </cell>
          <cell r="X78" t="str">
            <v>n/a</v>
          </cell>
          <cell r="Y78" t="str">
            <v>n/a</v>
          </cell>
          <cell r="Z78" t="str">
            <v>n/a</v>
          </cell>
          <cell r="AA78" t="str">
            <v>n/a</v>
          </cell>
          <cell r="AB78" t="str">
            <v>n/a</v>
          </cell>
          <cell r="AC78" t="str">
            <v>n/a</v>
          </cell>
        </row>
        <row r="79">
          <cell r="A79" t="str">
            <v>KAMIT INSTITUTE FOR MAGNIFICENT ACHIEVERS PCS</v>
          </cell>
          <cell r="B79" t="str">
            <v>High</v>
          </cell>
          <cell r="C79">
            <v>5</v>
          </cell>
          <cell r="D79">
            <v>3</v>
          </cell>
          <cell r="E79">
            <v>0</v>
          </cell>
          <cell r="F79">
            <v>0</v>
          </cell>
          <cell r="G79" t="str">
            <v>n/a</v>
          </cell>
          <cell r="H79" t="str">
            <v>n/a</v>
          </cell>
          <cell r="I79">
            <v>0</v>
          </cell>
          <cell r="J79">
            <v>0</v>
          </cell>
          <cell r="K79">
            <v>0</v>
          </cell>
          <cell r="L79">
            <v>0</v>
          </cell>
          <cell r="M79" t="str">
            <v>n/a</v>
          </cell>
          <cell r="N79" t="str">
            <v>n/a</v>
          </cell>
          <cell r="O79">
            <v>0</v>
          </cell>
          <cell r="P79">
            <v>0</v>
          </cell>
          <cell r="Q79" t="str">
            <v>n/a</v>
          </cell>
          <cell r="R79" t="str">
            <v>n/a</v>
          </cell>
          <cell r="S79">
            <v>59.497206703910628</v>
          </cell>
          <cell r="T79">
            <v>0</v>
          </cell>
          <cell r="U79">
            <v>60.787332498185286</v>
          </cell>
          <cell r="V79">
            <v>42.375</v>
          </cell>
          <cell r="W79" t="str">
            <v>n/a</v>
          </cell>
          <cell r="X79" t="str">
            <v>n/a</v>
          </cell>
          <cell r="Y79" t="str">
            <v>n/a</v>
          </cell>
          <cell r="Z79" t="str">
            <v>n/a</v>
          </cell>
          <cell r="AA79" t="str">
            <v>n/a</v>
          </cell>
          <cell r="AB79" t="str">
            <v>n/a</v>
          </cell>
          <cell r="AC79" t="str">
            <v>n/a</v>
          </cell>
        </row>
        <row r="80">
          <cell r="A80" t="str">
            <v>KIPP - LEAP ACADEMY</v>
          </cell>
          <cell r="B80" t="str">
            <v>EE</v>
          </cell>
          <cell r="C80" t="str">
            <v>n/a</v>
          </cell>
          <cell r="D80" t="str">
            <v>n/a</v>
          </cell>
          <cell r="E80" t="str">
            <v>n/a</v>
          </cell>
          <cell r="F80" t="str">
            <v>n/a</v>
          </cell>
          <cell r="G80" t="str">
            <v>n/a</v>
          </cell>
          <cell r="H80" t="str">
            <v>n/a</v>
          </cell>
          <cell r="I80" t="str">
            <v>n/a</v>
          </cell>
          <cell r="J80" t="str">
            <v>n/a</v>
          </cell>
          <cell r="K80" t="str">
            <v>n/a</v>
          </cell>
          <cell r="L80" t="str">
            <v>n/a</v>
          </cell>
          <cell r="M80" t="str">
            <v>n/a</v>
          </cell>
          <cell r="N80" t="str">
            <v>n/a</v>
          </cell>
          <cell r="O80" t="str">
            <v>n/a</v>
          </cell>
          <cell r="P80" t="str">
            <v>n/a</v>
          </cell>
          <cell r="Q80" t="str">
            <v>n/a</v>
          </cell>
          <cell r="R80" t="str">
            <v>n/a</v>
          </cell>
          <cell r="S80" t="str">
            <v>n/a</v>
          </cell>
          <cell r="T80">
            <v>43.205154016508978</v>
          </cell>
          <cell r="U80">
            <v>78.777186604735832</v>
          </cell>
          <cell r="V80" t="str">
            <v>n/a</v>
          </cell>
          <cell r="W80" t="str">
            <v>n/a</v>
          </cell>
          <cell r="X80" t="str">
            <v>n/a</v>
          </cell>
          <cell r="Y80" t="str">
            <v>n/a</v>
          </cell>
          <cell r="Z80" t="str">
            <v>n/a</v>
          </cell>
          <cell r="AA80" t="str">
            <v>n/a</v>
          </cell>
          <cell r="AB80" t="str">
            <v>n/a</v>
          </cell>
          <cell r="AC80" t="str">
            <v>n/a</v>
          </cell>
        </row>
        <row r="81">
          <cell r="A81" t="str">
            <v>KIPP DC - AIM ACADEMY</v>
          </cell>
          <cell r="B81" t="str">
            <v>Middle</v>
          </cell>
          <cell r="C81">
            <v>61.5</v>
          </cell>
          <cell r="D81">
            <v>96.5</v>
          </cell>
          <cell r="E81">
            <v>20.3704</v>
          </cell>
          <cell r="F81">
            <v>5.5556000000000001</v>
          </cell>
          <cell r="G81" t="str">
            <v>n/a</v>
          </cell>
          <cell r="H81" t="str">
            <v>n/a</v>
          </cell>
          <cell r="I81">
            <v>43.503231566321155</v>
          </cell>
          <cell r="J81">
            <v>69.510002115606113</v>
          </cell>
          <cell r="K81">
            <v>9.6005263157894731</v>
          </cell>
          <cell r="L81">
            <v>25.720526315789471</v>
          </cell>
          <cell r="M81" t="str">
            <v>n/a</v>
          </cell>
          <cell r="N81">
            <v>78.632478632478623</v>
          </cell>
          <cell r="O81" t="str">
            <v>n/a</v>
          </cell>
          <cell r="P81" t="str">
            <v>n/a</v>
          </cell>
          <cell r="Q81" t="str">
            <v>n/a</v>
          </cell>
          <cell r="R81" t="str">
            <v>n/a</v>
          </cell>
          <cell r="S81" t="str">
            <v>n/a</v>
          </cell>
          <cell r="T81">
            <v>82.900476478088606</v>
          </cell>
          <cell r="U81">
            <v>84.745618421519353</v>
          </cell>
          <cell r="V81" t="str">
            <v>n/a</v>
          </cell>
          <cell r="W81" t="str">
            <v>n/a</v>
          </cell>
          <cell r="X81" t="str">
            <v>n/a</v>
          </cell>
          <cell r="Y81" t="str">
            <v>n/a</v>
          </cell>
          <cell r="Z81" t="str">
            <v>n/a</v>
          </cell>
          <cell r="AA81" t="str">
            <v>n/a</v>
          </cell>
          <cell r="AB81" t="str">
            <v>n/a</v>
          </cell>
          <cell r="AC81" t="str">
            <v>n/a</v>
          </cell>
        </row>
        <row r="82">
          <cell r="A82" t="str">
            <v>KIPP DC - KEY ACADEMY</v>
          </cell>
          <cell r="B82" t="str">
            <v>Middle</v>
          </cell>
          <cell r="C82">
            <v>89.5</v>
          </cell>
          <cell r="D82">
            <v>99</v>
          </cell>
          <cell r="E82">
            <v>47.2727</v>
          </cell>
          <cell r="F82">
            <v>21.818200000000001</v>
          </cell>
          <cell r="G82" t="str">
            <v>n/a</v>
          </cell>
          <cell r="H82" t="str">
            <v>n/a</v>
          </cell>
          <cell r="I82">
            <v>70.74998421724834</v>
          </cell>
          <cell r="J82">
            <v>91.186588134583886</v>
          </cell>
          <cell r="K82">
            <v>36.709166666666668</v>
          </cell>
          <cell r="L82">
            <v>76.837666666666664</v>
          </cell>
          <cell r="M82" t="str">
            <v>n/a</v>
          </cell>
          <cell r="N82">
            <v>91.705861528346745</v>
          </cell>
          <cell r="O82" t="str">
            <v>n/a</v>
          </cell>
          <cell r="P82" t="str">
            <v>n/a</v>
          </cell>
          <cell r="Q82" t="str">
            <v>n/a</v>
          </cell>
          <cell r="R82" t="str">
            <v>n/a</v>
          </cell>
          <cell r="S82" t="str">
            <v>n/a</v>
          </cell>
          <cell r="T82">
            <v>78.625595597610854</v>
          </cell>
          <cell r="U82">
            <v>72.11013922363324</v>
          </cell>
          <cell r="V82" t="str">
            <v>n/a</v>
          </cell>
          <cell r="W82" t="str">
            <v>n/a</v>
          </cell>
          <cell r="X82" t="str">
            <v>n/a</v>
          </cell>
          <cell r="Y82" t="str">
            <v>n/a</v>
          </cell>
          <cell r="Z82" t="str">
            <v>n/a</v>
          </cell>
          <cell r="AA82" t="str">
            <v>n/a</v>
          </cell>
          <cell r="AB82" t="str">
            <v>n/a</v>
          </cell>
          <cell r="AC82" t="str">
            <v>n/a</v>
          </cell>
        </row>
        <row r="83">
          <cell r="A83" t="str">
            <v>KIPP DC - WILL ACADEMY</v>
          </cell>
          <cell r="B83" t="str">
            <v>Middle</v>
          </cell>
          <cell r="C83">
            <v>82</v>
          </cell>
          <cell r="D83">
            <v>95.5</v>
          </cell>
          <cell r="E83">
            <v>21.428599999999999</v>
          </cell>
          <cell r="F83">
            <v>7.1429</v>
          </cell>
          <cell r="G83" t="str">
            <v>n/a</v>
          </cell>
          <cell r="H83" t="str">
            <v>n/a</v>
          </cell>
          <cell r="I83">
            <v>57.424449181967837</v>
          </cell>
          <cell r="J83">
            <v>76.630192050022316</v>
          </cell>
          <cell r="K83">
            <v>11.62</v>
          </cell>
          <cell r="L83">
            <v>46.52</v>
          </cell>
          <cell r="M83" t="str">
            <v>n/a</v>
          </cell>
          <cell r="N83">
            <v>73.537146614069684</v>
          </cell>
          <cell r="O83" t="str">
            <v>n/a</v>
          </cell>
          <cell r="P83" t="str">
            <v>n/a</v>
          </cell>
          <cell r="Q83" t="str">
            <v>n/a</v>
          </cell>
          <cell r="R83" t="str">
            <v>n/a</v>
          </cell>
          <cell r="S83" t="str">
            <v>n/a</v>
          </cell>
          <cell r="T83">
            <v>64.154725536366016</v>
          </cell>
          <cell r="U83">
            <v>76.309417605286697</v>
          </cell>
          <cell r="V83" t="str">
            <v>n/a</v>
          </cell>
          <cell r="W83" t="str">
            <v>n/a</v>
          </cell>
          <cell r="X83" t="str">
            <v>n/a</v>
          </cell>
          <cell r="Y83" t="str">
            <v>n/a</v>
          </cell>
          <cell r="Z83" t="str">
            <v>n/a</v>
          </cell>
          <cell r="AA83" t="str">
            <v>n/a</v>
          </cell>
          <cell r="AB83" t="str">
            <v>n/a</v>
          </cell>
          <cell r="AC83" t="str">
            <v>n/a</v>
          </cell>
        </row>
        <row r="84">
          <cell r="A84" t="str">
            <v>LATIN AMERICAN MONTESSORI BILINGUAL PCS</v>
          </cell>
          <cell r="B84" t="str">
            <v>E &lt; 4</v>
          </cell>
          <cell r="C84" t="str">
            <v>n/a</v>
          </cell>
          <cell r="D84" t="str">
            <v>n/a</v>
          </cell>
          <cell r="E84" t="str">
            <v>n/a</v>
          </cell>
          <cell r="F84" t="str">
            <v>n/a</v>
          </cell>
          <cell r="G84" t="str">
            <v>n/a</v>
          </cell>
          <cell r="H84" t="str">
            <v>n/a</v>
          </cell>
          <cell r="I84">
            <v>36.868993448944003</v>
          </cell>
          <cell r="J84">
            <v>0</v>
          </cell>
          <cell r="K84">
            <v>0</v>
          </cell>
          <cell r="L84">
            <v>0</v>
          </cell>
          <cell r="M84" t="str">
            <v>n/a</v>
          </cell>
          <cell r="N84" t="str">
            <v>n/a</v>
          </cell>
          <cell r="O84" t="str">
            <v>n/a</v>
          </cell>
          <cell r="P84" t="str">
            <v>n/a</v>
          </cell>
          <cell r="Q84" t="str">
            <v>n/a</v>
          </cell>
          <cell r="R84" t="str">
            <v>n/a</v>
          </cell>
          <cell r="S84" t="str">
            <v>n/a</v>
          </cell>
          <cell r="T84">
            <v>81.63959720361278</v>
          </cell>
          <cell r="U84">
            <v>83.010823768527359</v>
          </cell>
          <cell r="V84" t="str">
            <v>n/a</v>
          </cell>
          <cell r="W84" t="str">
            <v>n/a</v>
          </cell>
          <cell r="X84" t="str">
            <v>n/a</v>
          </cell>
          <cell r="Y84" t="str">
            <v>n/a</v>
          </cell>
          <cell r="Z84" t="str">
            <v>n/a</v>
          </cell>
          <cell r="AA84" t="str">
            <v>n/a</v>
          </cell>
          <cell r="AB84" t="str">
            <v>n/a</v>
          </cell>
          <cell r="AC84" t="str">
            <v>n/a</v>
          </cell>
        </row>
        <row r="85">
          <cell r="A85" t="str">
            <v>LAYC YOUTHBUILD PUBLIC CHARTER SCHOOL</v>
          </cell>
          <cell r="B85" t="str">
            <v>Adult</v>
          </cell>
          <cell r="C85" t="str">
            <v>n/a</v>
          </cell>
          <cell r="D85" t="str">
            <v>n/a</v>
          </cell>
          <cell r="E85" t="str">
            <v>n/a</v>
          </cell>
          <cell r="F85" t="str">
            <v>n/a</v>
          </cell>
          <cell r="G85" t="str">
            <v>n/a</v>
          </cell>
          <cell r="H85" t="str">
            <v>n/a</v>
          </cell>
          <cell r="I85" t="str">
            <v>n/a</v>
          </cell>
          <cell r="J85" t="str">
            <v>n/a</v>
          </cell>
          <cell r="K85" t="str">
            <v>n/a</v>
          </cell>
          <cell r="L85" t="str">
            <v>n/a</v>
          </cell>
          <cell r="M85" t="str">
            <v>n/a</v>
          </cell>
          <cell r="N85" t="str">
            <v>n/a</v>
          </cell>
          <cell r="O85" t="str">
            <v>n/a</v>
          </cell>
          <cell r="P85" t="str">
            <v>n/a</v>
          </cell>
          <cell r="Q85" t="str">
            <v>n/a</v>
          </cell>
          <cell r="R85" t="str">
            <v>n/a</v>
          </cell>
          <cell r="S85" t="str">
            <v>n/a</v>
          </cell>
          <cell r="T85">
            <v>0</v>
          </cell>
          <cell r="U85">
            <v>0</v>
          </cell>
          <cell r="V85" t="str">
            <v>n/a</v>
          </cell>
          <cell r="W85" t="str">
            <v>n/a</v>
          </cell>
          <cell r="X85" t="str">
            <v>n/a</v>
          </cell>
          <cell r="Y85" t="str">
            <v>n/a</v>
          </cell>
          <cell r="Z85" t="str">
            <v>n/a</v>
          </cell>
          <cell r="AA85" t="str">
            <v>n/a</v>
          </cell>
          <cell r="AB85" t="str">
            <v>n/a</v>
          </cell>
          <cell r="AC85" t="str">
            <v>n/a</v>
          </cell>
        </row>
        <row r="86">
          <cell r="A86" t="str">
            <v>MARY MCLEOD BETHUNE DAY ACADEMY PCS - SLOWE</v>
          </cell>
          <cell r="B86" t="str">
            <v>Elementary</v>
          </cell>
          <cell r="C86">
            <v>56.5</v>
          </cell>
          <cell r="D86">
            <v>64.5</v>
          </cell>
          <cell r="E86" t="str">
            <v>n/a</v>
          </cell>
          <cell r="F86" t="str">
            <v>n/a</v>
          </cell>
          <cell r="G86" t="str">
            <v>n/a</v>
          </cell>
          <cell r="H86" t="str">
            <v>n/a</v>
          </cell>
          <cell r="I86">
            <v>0</v>
          </cell>
          <cell r="J86">
            <v>13.339869919606967</v>
          </cell>
          <cell r="K86">
            <v>0</v>
          </cell>
          <cell r="L86">
            <v>0</v>
          </cell>
          <cell r="M86">
            <v>8.1522437958081522</v>
          </cell>
          <cell r="N86" t="str">
            <v>n/a</v>
          </cell>
          <cell r="O86" t="str">
            <v>n/a</v>
          </cell>
          <cell r="P86" t="str">
            <v>n/a</v>
          </cell>
          <cell r="Q86" t="str">
            <v>n/a</v>
          </cell>
          <cell r="R86" t="str">
            <v>n/a</v>
          </cell>
          <cell r="S86" t="str">
            <v>n/a</v>
          </cell>
          <cell r="T86">
            <v>70.686531105294961</v>
          </cell>
          <cell r="U86">
            <v>88.200443517690999</v>
          </cell>
          <cell r="V86" t="str">
            <v>n/a</v>
          </cell>
          <cell r="W86" t="str">
            <v>n/a</v>
          </cell>
          <cell r="X86" t="str">
            <v>n/a</v>
          </cell>
          <cell r="Y86" t="str">
            <v>n/a</v>
          </cell>
          <cell r="Z86" t="str">
            <v>n/a</v>
          </cell>
          <cell r="AA86" t="str">
            <v>n/a</v>
          </cell>
          <cell r="AB86" t="str">
            <v>n/a</v>
          </cell>
          <cell r="AC86" t="str">
            <v>n/a</v>
          </cell>
        </row>
        <row r="87">
          <cell r="A87" t="str">
            <v>MARY MCLEOD BETHUNE DAY ACADEMY PCS - SLOWE</v>
          </cell>
          <cell r="B87" t="str">
            <v>Middle</v>
          </cell>
          <cell r="C87">
            <v>56.5</v>
          </cell>
          <cell r="D87">
            <v>64.5</v>
          </cell>
          <cell r="E87" t="str">
            <v>n/a</v>
          </cell>
          <cell r="F87" t="str">
            <v>n/a</v>
          </cell>
          <cell r="G87" t="str">
            <v>n/a</v>
          </cell>
          <cell r="H87" t="str">
            <v>n/a</v>
          </cell>
          <cell r="I87">
            <v>22.820808872255775</v>
          </cell>
          <cell r="J87">
            <v>31.362939536231181</v>
          </cell>
          <cell r="K87">
            <v>0</v>
          </cell>
          <cell r="L87">
            <v>6.6508108108108113</v>
          </cell>
          <cell r="M87" t="str">
            <v>n/a</v>
          </cell>
          <cell r="N87">
            <v>29.75269306630253</v>
          </cell>
          <cell r="O87" t="str">
            <v>n/a</v>
          </cell>
          <cell r="P87" t="str">
            <v>n/a</v>
          </cell>
          <cell r="Q87" t="str">
            <v>n/a</v>
          </cell>
          <cell r="R87" t="str">
            <v>n/a</v>
          </cell>
          <cell r="S87" t="str">
            <v>n/a</v>
          </cell>
          <cell r="T87">
            <v>55.585653189840727</v>
          </cell>
          <cell r="U87">
            <v>58.701552311918725</v>
          </cell>
          <cell r="V87" t="str">
            <v>n/a</v>
          </cell>
          <cell r="W87" t="str">
            <v>n/a</v>
          </cell>
          <cell r="X87" t="str">
            <v>n/a</v>
          </cell>
          <cell r="Y87" t="str">
            <v>n/a</v>
          </cell>
          <cell r="Z87" t="str">
            <v>n/a</v>
          </cell>
          <cell r="AA87" t="str">
            <v>n/a</v>
          </cell>
          <cell r="AB87" t="str">
            <v>n/a</v>
          </cell>
          <cell r="AC87" t="str">
            <v>n/a</v>
          </cell>
        </row>
        <row r="88">
          <cell r="A88" t="str">
            <v>MARY MCLEOD BETHUNE DAY ACADEMY PCS 16TH ST CAMPUS</v>
          </cell>
          <cell r="B88" t="str">
            <v>E &lt; 4</v>
          </cell>
          <cell r="C88" t="str">
            <v>n/a</v>
          </cell>
          <cell r="D88" t="str">
            <v>n/a</v>
          </cell>
          <cell r="E88" t="str">
            <v>n/a</v>
          </cell>
          <cell r="F88" t="str">
            <v>n/a</v>
          </cell>
          <cell r="G88" t="str">
            <v>n/a</v>
          </cell>
          <cell r="H88" t="str">
            <v>n/a</v>
          </cell>
          <cell r="I88">
            <v>3.4474385808149721</v>
          </cell>
          <cell r="J88">
            <v>1.4738722644037519</v>
          </cell>
          <cell r="K88">
            <v>0</v>
          </cell>
          <cell r="L88">
            <v>0</v>
          </cell>
          <cell r="M88" t="str">
            <v>n/a</v>
          </cell>
          <cell r="N88" t="str">
            <v>n/a</v>
          </cell>
          <cell r="O88" t="str">
            <v>n/a</v>
          </cell>
          <cell r="P88" t="str">
            <v>n/a</v>
          </cell>
          <cell r="Q88" t="str">
            <v>n/a</v>
          </cell>
          <cell r="R88" t="str">
            <v>n/a</v>
          </cell>
          <cell r="S88" t="str">
            <v>n/a</v>
          </cell>
          <cell r="T88">
            <v>14.524173550787436</v>
          </cell>
          <cell r="U88">
            <v>0</v>
          </cell>
          <cell r="V88" t="str">
            <v>n/a</v>
          </cell>
          <cell r="W88" t="str">
            <v>n/a</v>
          </cell>
          <cell r="X88" t="str">
            <v>n/a</v>
          </cell>
          <cell r="Y88" t="str">
            <v>n/a</v>
          </cell>
          <cell r="Z88" t="str">
            <v>n/a</v>
          </cell>
          <cell r="AA88" t="str">
            <v>n/a</v>
          </cell>
          <cell r="AB88" t="str">
            <v>n/a</v>
          </cell>
          <cell r="AC88" t="str">
            <v>n/a</v>
          </cell>
        </row>
        <row r="89">
          <cell r="A89" t="str">
            <v>MARY MCLEOD BETHUNE DAY ACADEMY PCS 42ND ST CAMPUS</v>
          </cell>
          <cell r="B89" t="str">
            <v>E &lt; 3</v>
          </cell>
          <cell r="C89" t="str">
            <v>n/a</v>
          </cell>
          <cell r="D89" t="str">
            <v>n/a</v>
          </cell>
          <cell r="E89" t="str">
            <v>n/a</v>
          </cell>
          <cell r="F89" t="str">
            <v>n/a</v>
          </cell>
          <cell r="G89" t="str">
            <v>n/a</v>
          </cell>
          <cell r="H89" t="str">
            <v>n/a</v>
          </cell>
          <cell r="I89" t="str">
            <v>n/a</v>
          </cell>
          <cell r="J89" t="str">
            <v>n/a</v>
          </cell>
          <cell r="K89" t="str">
            <v>n/a</v>
          </cell>
          <cell r="L89" t="str">
            <v>n/a</v>
          </cell>
          <cell r="M89" t="str">
            <v>n/a</v>
          </cell>
          <cell r="N89" t="str">
            <v>n/a</v>
          </cell>
          <cell r="O89" t="str">
            <v>n/a</v>
          </cell>
          <cell r="P89" t="str">
            <v>n/a</v>
          </cell>
          <cell r="Q89" t="str">
            <v>n/a</v>
          </cell>
          <cell r="R89" t="str">
            <v>n/a</v>
          </cell>
          <cell r="S89" t="str">
            <v>n/a</v>
          </cell>
          <cell r="T89">
            <v>14.2674988255822</v>
          </cell>
          <cell r="U89" t="str">
            <v>n/a</v>
          </cell>
          <cell r="V89" t="str">
            <v>n/a</v>
          </cell>
          <cell r="W89" t="str">
            <v>n/a</v>
          </cell>
          <cell r="X89" t="str">
            <v>n/a</v>
          </cell>
          <cell r="Y89" t="str">
            <v>n/a</v>
          </cell>
          <cell r="Z89" t="str">
            <v>n/a</v>
          </cell>
          <cell r="AA89" t="str">
            <v>n/a</v>
          </cell>
          <cell r="AB89" t="str">
            <v>n/a</v>
          </cell>
          <cell r="AC89" t="str">
            <v>n/a</v>
          </cell>
        </row>
        <row r="90">
          <cell r="A90" t="str">
            <v>MAYA ANGELOU - EVANS</v>
          </cell>
          <cell r="B90" t="str">
            <v>High</v>
          </cell>
          <cell r="C90" t="str">
            <v>n/a</v>
          </cell>
          <cell r="D90" t="str">
            <v>n/a</v>
          </cell>
          <cell r="E90" t="str">
            <v>n/a</v>
          </cell>
          <cell r="F90" t="str">
            <v>n/a</v>
          </cell>
          <cell r="G90" t="str">
            <v>n/a</v>
          </cell>
          <cell r="H90" t="str">
            <v>n/a</v>
          </cell>
          <cell r="I90">
            <v>8.1696378708339576</v>
          </cell>
          <cell r="J90">
            <v>3.5730236712818231</v>
          </cell>
          <cell r="K90">
            <v>4.54</v>
          </cell>
          <cell r="L90">
            <v>0</v>
          </cell>
          <cell r="M90" t="str">
            <v>n/a</v>
          </cell>
          <cell r="N90" t="str">
            <v>n/a</v>
          </cell>
          <cell r="O90">
            <v>66.67</v>
          </cell>
          <cell r="P90">
            <v>12.820512820512821</v>
          </cell>
          <cell r="Q90">
            <v>14.28</v>
          </cell>
          <cell r="R90">
            <v>57.5</v>
          </cell>
          <cell r="S90" t="str">
            <v>n/a</v>
          </cell>
          <cell r="T90">
            <v>35.337936261679914</v>
          </cell>
          <cell r="U90">
            <v>80.939177990116107</v>
          </cell>
          <cell r="V90">
            <v>10.862499999999999</v>
          </cell>
          <cell r="W90" t="str">
            <v>n/a</v>
          </cell>
          <cell r="X90" t="str">
            <v>n/a</v>
          </cell>
          <cell r="Y90" t="str">
            <v>n/a</v>
          </cell>
          <cell r="Z90" t="str">
            <v>n/a</v>
          </cell>
          <cell r="AA90" t="str">
            <v>n/a</v>
          </cell>
          <cell r="AB90" t="str">
            <v>n/a</v>
          </cell>
          <cell r="AC90" t="str">
            <v>n/a</v>
          </cell>
        </row>
        <row r="91">
          <cell r="A91" t="str">
            <v>MAYA ANGELOU - SHAW</v>
          </cell>
          <cell r="B91" t="str">
            <v>High</v>
          </cell>
          <cell r="C91" t="str">
            <v>n/a</v>
          </cell>
          <cell r="D91" t="str">
            <v>n/a</v>
          </cell>
          <cell r="E91" t="str">
            <v>n/a</v>
          </cell>
          <cell r="F91" t="str">
            <v>n/a</v>
          </cell>
          <cell r="G91" t="str">
            <v>n/a</v>
          </cell>
          <cell r="H91" t="str">
            <v>n/a</v>
          </cell>
          <cell r="I91">
            <v>9.8110440411614128</v>
          </cell>
          <cell r="J91">
            <v>20.243412237606076</v>
          </cell>
          <cell r="K91">
            <v>14.28</v>
          </cell>
          <cell r="L91">
            <v>7.14</v>
          </cell>
          <cell r="M91" t="str">
            <v>n/a</v>
          </cell>
          <cell r="N91" t="str">
            <v>n/a</v>
          </cell>
          <cell r="O91">
            <v>85.71</v>
          </cell>
          <cell r="P91">
            <v>12.820512820512821</v>
          </cell>
          <cell r="Q91">
            <v>17.600000000000001</v>
          </cell>
          <cell r="R91">
            <v>33.33</v>
          </cell>
          <cell r="S91">
            <v>82.541899441340789</v>
          </cell>
          <cell r="T91">
            <v>58.431530453937171</v>
          </cell>
          <cell r="U91">
            <v>29.428706249485575</v>
          </cell>
          <cell r="V91">
            <v>71.962500000000006</v>
          </cell>
          <cell r="W91" t="str">
            <v>n/a</v>
          </cell>
          <cell r="X91" t="str">
            <v>n/a</v>
          </cell>
          <cell r="Y91" t="str">
            <v>n/a</v>
          </cell>
          <cell r="Z91" t="str">
            <v>n/a</v>
          </cell>
          <cell r="AA91" t="str">
            <v>n/a</v>
          </cell>
          <cell r="AB91" t="str">
            <v>n/a</v>
          </cell>
          <cell r="AC91" t="str">
            <v>n/a</v>
          </cell>
        </row>
        <row r="92">
          <cell r="A92" t="str">
            <v>MAYA ANGELOU PCS - MIDDLE</v>
          </cell>
          <cell r="B92" t="str">
            <v>Middle</v>
          </cell>
          <cell r="C92">
            <v>12</v>
          </cell>
          <cell r="D92">
            <v>20</v>
          </cell>
          <cell r="E92" t="str">
            <v>n/a</v>
          </cell>
          <cell r="F92" t="str">
            <v>n/a</v>
          </cell>
          <cell r="G92" t="str">
            <v>n/a</v>
          </cell>
          <cell r="H92" t="str">
            <v>n/a</v>
          </cell>
          <cell r="I92">
            <v>1.7192887677199602</v>
          </cell>
          <cell r="J92">
            <v>11.456297164202477</v>
          </cell>
          <cell r="K92">
            <v>0</v>
          </cell>
          <cell r="L92">
            <v>2.7553246753246752</v>
          </cell>
          <cell r="M92" t="str">
            <v>n/a</v>
          </cell>
          <cell r="N92">
            <v>0</v>
          </cell>
          <cell r="O92" t="str">
            <v>n/a</v>
          </cell>
          <cell r="P92" t="str">
            <v>n/a</v>
          </cell>
          <cell r="Q92" t="str">
            <v>n/a</v>
          </cell>
          <cell r="R92" t="str">
            <v>n/a</v>
          </cell>
          <cell r="S92" t="str">
            <v>n/a</v>
          </cell>
          <cell r="T92">
            <v>68.243742030736087</v>
          </cell>
          <cell r="U92">
            <v>68.53451604717597</v>
          </cell>
          <cell r="V92" t="str">
            <v>n/a</v>
          </cell>
          <cell r="W92" t="str">
            <v>n/a</v>
          </cell>
          <cell r="X92" t="str">
            <v>n/a</v>
          </cell>
          <cell r="Y92" t="str">
            <v>n/a</v>
          </cell>
          <cell r="Z92" t="str">
            <v>n/a</v>
          </cell>
          <cell r="AA92" t="str">
            <v>n/a</v>
          </cell>
          <cell r="AB92" t="str">
            <v>n/a</v>
          </cell>
          <cell r="AC92" t="str">
            <v>n/a</v>
          </cell>
        </row>
        <row r="93">
          <cell r="A93" t="str">
            <v>MEI FUTURES ACADEMY PCS</v>
          </cell>
          <cell r="B93" t="str">
            <v>EE</v>
          </cell>
          <cell r="C93" t="str">
            <v>n/a</v>
          </cell>
          <cell r="D93" t="str">
            <v>n/a</v>
          </cell>
          <cell r="E93" t="str">
            <v>n/a</v>
          </cell>
          <cell r="F93" t="str">
            <v>n/a</v>
          </cell>
          <cell r="G93" t="str">
            <v>n/a</v>
          </cell>
          <cell r="H93" t="str">
            <v>n/a</v>
          </cell>
          <cell r="I93" t="str">
            <v>n/a</v>
          </cell>
          <cell r="J93" t="str">
            <v>n/a</v>
          </cell>
          <cell r="K93" t="str">
            <v>n/a</v>
          </cell>
          <cell r="L93" t="str">
            <v>n/a</v>
          </cell>
          <cell r="M93" t="str">
            <v>n/a</v>
          </cell>
          <cell r="N93" t="str">
            <v>n/a</v>
          </cell>
          <cell r="O93" t="str">
            <v>n/a</v>
          </cell>
          <cell r="P93" t="str">
            <v>n/a</v>
          </cell>
          <cell r="Q93" t="str">
            <v>n/a</v>
          </cell>
          <cell r="R93" t="str">
            <v>n/a</v>
          </cell>
          <cell r="S93" t="str">
            <v>n/a</v>
          </cell>
          <cell r="T93">
            <v>0</v>
          </cell>
          <cell r="U93">
            <v>0</v>
          </cell>
          <cell r="V93" t="str">
            <v>n/a</v>
          </cell>
          <cell r="W93" t="str">
            <v>n/a</v>
          </cell>
          <cell r="X93" t="str">
            <v>n/a</v>
          </cell>
          <cell r="Y93" t="str">
            <v>n/a</v>
          </cell>
          <cell r="Z93" t="str">
            <v>n/a</v>
          </cell>
          <cell r="AA93" t="str">
            <v>n/a</v>
          </cell>
          <cell r="AB93" t="str">
            <v>n/a</v>
          </cell>
          <cell r="AC93" t="str">
            <v>n/a</v>
          </cell>
        </row>
        <row r="94">
          <cell r="A94" t="str">
            <v>MEI FUTURES ACADEMY PCS</v>
          </cell>
          <cell r="B94" t="str">
            <v>High</v>
          </cell>
          <cell r="C94" t="str">
            <v>n/a</v>
          </cell>
          <cell r="D94" t="str">
            <v>n/a</v>
          </cell>
          <cell r="E94" t="str">
            <v>n/a</v>
          </cell>
          <cell r="F94" t="str">
            <v>n/a</v>
          </cell>
          <cell r="G94" t="str">
            <v>n/a</v>
          </cell>
          <cell r="H94" t="str">
            <v>n/a</v>
          </cell>
          <cell r="I94">
            <v>0</v>
          </cell>
          <cell r="J94">
            <v>0</v>
          </cell>
          <cell r="K94">
            <v>0</v>
          </cell>
          <cell r="L94">
            <v>0</v>
          </cell>
          <cell r="M94" t="str">
            <v>n/a</v>
          </cell>
          <cell r="N94" t="str">
            <v>n/a</v>
          </cell>
          <cell r="O94" t="str">
            <v>n/a</v>
          </cell>
          <cell r="P94" t="str">
            <v>n/a</v>
          </cell>
          <cell r="Q94" t="str">
            <v>n/a</v>
          </cell>
          <cell r="R94" t="str">
            <v>n/a</v>
          </cell>
          <cell r="S94" t="str">
            <v>n/a</v>
          </cell>
          <cell r="T94">
            <v>0</v>
          </cell>
          <cell r="U94">
            <v>0</v>
          </cell>
          <cell r="V94" t="str">
            <v>n/a</v>
          </cell>
          <cell r="W94" t="str">
            <v>n/a</v>
          </cell>
          <cell r="X94" t="str">
            <v>n/a</v>
          </cell>
          <cell r="Y94" t="str">
            <v>n/a</v>
          </cell>
          <cell r="Z94" t="str">
            <v>n/a</v>
          </cell>
          <cell r="AA94" t="str">
            <v>n/a</v>
          </cell>
          <cell r="AB94" t="str">
            <v>n/a</v>
          </cell>
          <cell r="AC94" t="str">
            <v>n/a</v>
          </cell>
        </row>
        <row r="95">
          <cell r="A95" t="str">
            <v>MERIDIAN PCS</v>
          </cell>
          <cell r="B95" t="str">
            <v>Elementary</v>
          </cell>
          <cell r="C95">
            <v>52</v>
          </cell>
          <cell r="D95">
            <v>77.5</v>
          </cell>
          <cell r="E95">
            <v>22.222200000000001</v>
          </cell>
          <cell r="F95">
            <v>7.7778</v>
          </cell>
          <cell r="G95" t="str">
            <v>n/a</v>
          </cell>
          <cell r="H95" t="str">
            <v>n/a</v>
          </cell>
          <cell r="I95">
            <v>30.596705655820006</v>
          </cell>
          <cell r="J95">
            <v>43.860752725374134</v>
          </cell>
          <cell r="K95">
            <v>11.416760563380283</v>
          </cell>
          <cell r="L95">
            <v>26.603943661971833</v>
          </cell>
          <cell r="M95">
            <v>30.114440015430112</v>
          </cell>
          <cell r="N95" t="str">
            <v>n/a</v>
          </cell>
          <cell r="O95" t="str">
            <v>n/a</v>
          </cell>
          <cell r="P95" t="str">
            <v>n/a</v>
          </cell>
          <cell r="Q95" t="str">
            <v>n/a</v>
          </cell>
          <cell r="R95" t="str">
            <v>n/a</v>
          </cell>
          <cell r="S95" t="str">
            <v>n/a</v>
          </cell>
          <cell r="T95">
            <v>50.995720692742232</v>
          </cell>
          <cell r="U95">
            <v>62.804047115370352</v>
          </cell>
          <cell r="V95" t="str">
            <v>n/a</v>
          </cell>
          <cell r="W95" t="str">
            <v>n/a</v>
          </cell>
          <cell r="X95" t="str">
            <v>n/a</v>
          </cell>
          <cell r="Y95" t="str">
            <v>n/a</v>
          </cell>
          <cell r="Z95" t="str">
            <v>n/a</v>
          </cell>
          <cell r="AA95" t="str">
            <v>n/a</v>
          </cell>
          <cell r="AB95" t="str">
            <v>n/a</v>
          </cell>
          <cell r="AC95" t="str">
            <v>n/a</v>
          </cell>
        </row>
        <row r="96">
          <cell r="A96" t="str">
            <v>MERIDIAN PCS</v>
          </cell>
          <cell r="B96" t="str">
            <v>Middle</v>
          </cell>
          <cell r="C96">
            <v>52</v>
          </cell>
          <cell r="D96">
            <v>77.5</v>
          </cell>
          <cell r="E96">
            <v>22.222200000000001</v>
          </cell>
          <cell r="F96">
            <v>7.7778</v>
          </cell>
          <cell r="G96" t="str">
            <v>n/a</v>
          </cell>
          <cell r="H96" t="str">
            <v>n/a</v>
          </cell>
          <cell r="I96">
            <v>16.554086375933267</v>
          </cell>
          <cell r="J96">
            <v>39.661598743916421</v>
          </cell>
          <cell r="K96">
            <v>2.1649484536082473</v>
          </cell>
          <cell r="L96">
            <v>7.1220618556701032</v>
          </cell>
          <cell r="M96" t="str">
            <v>n/a</v>
          </cell>
          <cell r="N96">
            <v>44.684671016031963</v>
          </cell>
          <cell r="O96" t="str">
            <v>n/a</v>
          </cell>
          <cell r="P96" t="str">
            <v>n/a</v>
          </cell>
          <cell r="Q96" t="str">
            <v>n/a</v>
          </cell>
          <cell r="R96" t="str">
            <v>n/a</v>
          </cell>
          <cell r="S96" t="str">
            <v>n/a</v>
          </cell>
          <cell r="T96">
            <v>52.289275887524283</v>
          </cell>
          <cell r="U96">
            <v>34.517776638717933</v>
          </cell>
          <cell r="V96" t="str">
            <v>n/a</v>
          </cell>
          <cell r="W96" t="str">
            <v>n/a</v>
          </cell>
          <cell r="X96" t="str">
            <v>n/a</v>
          </cell>
          <cell r="Y96" t="str">
            <v>n/a</v>
          </cell>
          <cell r="Z96" t="str">
            <v>n/a</v>
          </cell>
          <cell r="AA96" t="str">
            <v>n/a</v>
          </cell>
          <cell r="AB96" t="str">
            <v>n/a</v>
          </cell>
          <cell r="AC96" t="str">
            <v>n/a</v>
          </cell>
        </row>
        <row r="97">
          <cell r="A97" t="str">
            <v>MERIDIAN PCS</v>
          </cell>
          <cell r="B97" t="str">
            <v>EE</v>
          </cell>
          <cell r="C97">
            <v>52</v>
          </cell>
          <cell r="D97">
            <v>77.5</v>
          </cell>
          <cell r="E97">
            <v>22.222200000000001</v>
          </cell>
          <cell r="F97">
            <v>7.7778</v>
          </cell>
          <cell r="G97" t="str">
            <v>n/a</v>
          </cell>
          <cell r="H97" t="str">
            <v>n/a</v>
          </cell>
          <cell r="I97" t="str">
            <v>n/a</v>
          </cell>
          <cell r="J97" t="str">
            <v>n/a</v>
          </cell>
          <cell r="K97" t="str">
            <v>n/a</v>
          </cell>
          <cell r="L97" t="str">
            <v>n/a</v>
          </cell>
          <cell r="M97" t="str">
            <v>n/a</v>
          </cell>
          <cell r="N97" t="str">
            <v>n/a</v>
          </cell>
          <cell r="O97" t="str">
            <v>n/a</v>
          </cell>
          <cell r="P97" t="str">
            <v>n/a</v>
          </cell>
          <cell r="Q97" t="str">
            <v>n/a</v>
          </cell>
          <cell r="R97" t="str">
            <v>n/a</v>
          </cell>
          <cell r="S97" t="str">
            <v>n/a</v>
          </cell>
          <cell r="T97">
            <v>33.37847978476119</v>
          </cell>
          <cell r="U97">
            <v>12.814388214050561</v>
          </cell>
          <cell r="V97" t="str">
            <v>n/a</v>
          </cell>
          <cell r="W97" t="str">
            <v>n/a</v>
          </cell>
          <cell r="X97" t="str">
            <v>n/a</v>
          </cell>
          <cell r="Y97" t="str">
            <v>n/a</v>
          </cell>
          <cell r="Z97" t="str">
            <v>n/a</v>
          </cell>
          <cell r="AA97" t="str">
            <v>n/a</v>
          </cell>
          <cell r="AB97" t="str">
            <v>n/a</v>
          </cell>
          <cell r="AC97" t="str">
            <v>n/a</v>
          </cell>
        </row>
        <row r="98">
          <cell r="A98" t="str">
            <v>NIA COMMUNITY PCS</v>
          </cell>
          <cell r="B98" t="str">
            <v>E &lt; 4</v>
          </cell>
          <cell r="C98">
            <v>59.5</v>
          </cell>
          <cell r="D98">
            <v>18</v>
          </cell>
          <cell r="E98" t="str">
            <v>n/a</v>
          </cell>
          <cell r="F98" t="str">
            <v>n/a</v>
          </cell>
          <cell r="G98" t="str">
            <v>n/a</v>
          </cell>
          <cell r="H98" t="str">
            <v>n/a</v>
          </cell>
          <cell r="I98">
            <v>20.04079234269453</v>
          </cell>
          <cell r="J98">
            <v>4.5067552478785178</v>
          </cell>
          <cell r="K98">
            <v>4.7954999999999997</v>
          </cell>
          <cell r="L98">
            <v>0</v>
          </cell>
          <cell r="M98" t="str">
            <v>n/a</v>
          </cell>
          <cell r="N98" t="str">
            <v>n/a</v>
          </cell>
          <cell r="O98" t="str">
            <v>n/a</v>
          </cell>
          <cell r="P98" t="str">
            <v>n/a</v>
          </cell>
          <cell r="Q98" t="str">
            <v>n/a</v>
          </cell>
          <cell r="R98" t="str">
            <v>n/a</v>
          </cell>
          <cell r="S98" t="str">
            <v>n/a</v>
          </cell>
          <cell r="T98">
            <v>67.586068049124208</v>
          </cell>
          <cell r="U98">
            <v>0</v>
          </cell>
          <cell r="V98" t="str">
            <v>n/a</v>
          </cell>
          <cell r="W98" t="str">
            <v>n/a</v>
          </cell>
          <cell r="X98" t="str">
            <v>n/a</v>
          </cell>
          <cell r="Y98" t="str">
            <v>n/a</v>
          </cell>
          <cell r="Z98" t="str">
            <v>n/a</v>
          </cell>
          <cell r="AA98" t="str">
            <v>n/a</v>
          </cell>
          <cell r="AB98" t="str">
            <v>n/a</v>
          </cell>
          <cell r="AC98" t="str">
            <v>n/a</v>
          </cell>
        </row>
        <row r="99">
          <cell r="A99" t="str">
            <v>OPTIONS PCS</v>
          </cell>
          <cell r="B99" t="str">
            <v>Special</v>
          </cell>
          <cell r="C99">
            <v>7</v>
          </cell>
          <cell r="D99">
            <v>20</v>
          </cell>
          <cell r="E99">
            <v>0</v>
          </cell>
          <cell r="F99">
            <v>0</v>
          </cell>
          <cell r="G99" t="str">
            <v>n/a</v>
          </cell>
          <cell r="H99" t="str">
            <v>n/a</v>
          </cell>
          <cell r="I99">
            <v>0</v>
          </cell>
          <cell r="J99">
            <v>8.6270208046404449</v>
          </cell>
          <cell r="K99">
            <v>0</v>
          </cell>
          <cell r="L99">
            <v>0.89037656903765694</v>
          </cell>
          <cell r="M99" t="str">
            <v>n/a</v>
          </cell>
          <cell r="N99" t="str">
            <v>n/a</v>
          </cell>
          <cell r="O99" t="str">
            <v>n/a</v>
          </cell>
          <cell r="P99" t="str">
            <v>n/a</v>
          </cell>
          <cell r="Q99" t="str">
            <v>n/a</v>
          </cell>
          <cell r="R99" t="str">
            <v>n/a</v>
          </cell>
          <cell r="S99" t="str">
            <v>n/a</v>
          </cell>
          <cell r="T99">
            <v>55.804802927390888</v>
          </cell>
          <cell r="U99">
            <v>0</v>
          </cell>
          <cell r="V99" t="str">
            <v>n/a</v>
          </cell>
          <cell r="W99" t="str">
            <v>n/a</v>
          </cell>
          <cell r="X99" t="str">
            <v>n/a</v>
          </cell>
          <cell r="Y99" t="str">
            <v>n/a</v>
          </cell>
          <cell r="Z99" t="str">
            <v>n/a</v>
          </cell>
          <cell r="AA99" t="str">
            <v>n/a</v>
          </cell>
          <cell r="AB99" t="str">
            <v>n/a</v>
          </cell>
          <cell r="AC99" t="str">
            <v>n/a</v>
          </cell>
        </row>
        <row r="100">
          <cell r="A100" t="str">
            <v>PAUL JUNIOR HIGH PCS</v>
          </cell>
          <cell r="B100" t="str">
            <v>Middle</v>
          </cell>
          <cell r="C100">
            <v>74.5</v>
          </cell>
          <cell r="D100">
            <v>88</v>
          </cell>
          <cell r="E100">
            <v>12.301600000000001</v>
          </cell>
          <cell r="F100">
            <v>9.9206000000000003</v>
          </cell>
          <cell r="G100" t="str">
            <v>n/a</v>
          </cell>
          <cell r="H100" t="str">
            <v>n/a</v>
          </cell>
          <cell r="I100">
            <v>51.448594987887688</v>
          </cell>
          <cell r="J100">
            <v>63.651989260326687</v>
          </cell>
          <cell r="K100">
            <v>17.533574958813841</v>
          </cell>
          <cell r="L100">
            <v>17.12490939044481</v>
          </cell>
          <cell r="M100" t="str">
            <v>n/a</v>
          </cell>
          <cell r="N100">
            <v>67.303899256561976</v>
          </cell>
          <cell r="O100" t="str">
            <v>n/a</v>
          </cell>
          <cell r="P100" t="str">
            <v>n/a</v>
          </cell>
          <cell r="Q100" t="str">
            <v>n/a</v>
          </cell>
          <cell r="R100" t="str">
            <v>n/a</v>
          </cell>
          <cell r="S100" t="str">
            <v>n/a</v>
          </cell>
          <cell r="T100">
            <v>73.522925728412034</v>
          </cell>
          <cell r="U100">
            <v>96.62136285232404</v>
          </cell>
          <cell r="V100" t="str">
            <v>n/a</v>
          </cell>
          <cell r="W100" t="str">
            <v>n/a</v>
          </cell>
          <cell r="X100" t="str">
            <v>n/a</v>
          </cell>
          <cell r="Y100" t="str">
            <v>n/a</v>
          </cell>
          <cell r="Z100" t="str">
            <v>n/a</v>
          </cell>
          <cell r="AA100" t="str">
            <v>n/a</v>
          </cell>
          <cell r="AB100" t="str">
            <v>n/a</v>
          </cell>
          <cell r="AC100" t="str">
            <v>n/a</v>
          </cell>
        </row>
        <row r="101">
          <cell r="A101" t="str">
            <v>POTOMAC LIGHTHOUSE PCS</v>
          </cell>
          <cell r="B101" t="str">
            <v>Elementary</v>
          </cell>
          <cell r="C101">
            <v>86.5</v>
          </cell>
          <cell r="D101">
            <v>73</v>
          </cell>
          <cell r="E101">
            <v>16.666699999999999</v>
          </cell>
          <cell r="F101">
            <v>0</v>
          </cell>
          <cell r="G101" t="str">
            <v>n/a</v>
          </cell>
          <cell r="H101" t="str">
            <v>n/a</v>
          </cell>
          <cell r="I101">
            <v>31.705493025326657</v>
          </cell>
          <cell r="J101">
            <v>41.677741587598987</v>
          </cell>
          <cell r="K101">
            <v>0</v>
          </cell>
          <cell r="L101">
            <v>20.660487804878048</v>
          </cell>
          <cell r="M101">
            <v>29.857271441429859</v>
          </cell>
          <cell r="N101" t="str">
            <v>n/a</v>
          </cell>
          <cell r="O101" t="str">
            <v>n/a</v>
          </cell>
          <cell r="P101" t="str">
            <v>n/a</v>
          </cell>
          <cell r="Q101" t="str">
            <v>n/a</v>
          </cell>
          <cell r="R101" t="str">
            <v>n/a</v>
          </cell>
          <cell r="S101" t="str">
            <v>n/a</v>
          </cell>
          <cell r="T101">
            <v>48.472417958526293</v>
          </cell>
          <cell r="U101">
            <v>10.440914208988252</v>
          </cell>
          <cell r="V101" t="str">
            <v>n/a</v>
          </cell>
          <cell r="W101" t="str">
            <v>n/a</v>
          </cell>
          <cell r="X101" t="str">
            <v>n/a</v>
          </cell>
          <cell r="Y101" t="str">
            <v>n/a</v>
          </cell>
          <cell r="Z101" t="str">
            <v>n/a</v>
          </cell>
          <cell r="AA101" t="str">
            <v>n/a</v>
          </cell>
          <cell r="AB101" t="str">
            <v>n/a</v>
          </cell>
          <cell r="AC101" t="str">
            <v>n/a</v>
          </cell>
        </row>
        <row r="102">
          <cell r="A102" t="str">
            <v>ROOTS PCS - NORTH CAPITAL CAMPUS</v>
          </cell>
          <cell r="B102" t="str">
            <v>E &lt; 3</v>
          </cell>
          <cell r="C102" t="str">
            <v>n/a</v>
          </cell>
          <cell r="D102" t="str">
            <v>n/a</v>
          </cell>
          <cell r="E102" t="str">
            <v>n/a</v>
          </cell>
          <cell r="F102" t="str">
            <v>n/a</v>
          </cell>
          <cell r="G102" t="str">
            <v>n/a</v>
          </cell>
          <cell r="H102" t="str">
            <v>n/a</v>
          </cell>
          <cell r="I102" t="str">
            <v>n/a</v>
          </cell>
          <cell r="J102" t="str">
            <v>n/a</v>
          </cell>
          <cell r="K102" t="str">
            <v>n/a</v>
          </cell>
          <cell r="L102" t="str">
            <v>n/a</v>
          </cell>
          <cell r="M102" t="str">
            <v>n/a</v>
          </cell>
          <cell r="N102" t="str">
            <v>n/a</v>
          </cell>
          <cell r="O102" t="str">
            <v>n/a</v>
          </cell>
          <cell r="P102" t="str">
            <v>n/a</v>
          </cell>
          <cell r="Q102" t="str">
            <v>n/a</v>
          </cell>
          <cell r="R102" t="str">
            <v>n/a</v>
          </cell>
          <cell r="S102" t="str">
            <v>n/a</v>
          </cell>
          <cell r="T102">
            <v>78.921094275984913</v>
          </cell>
          <cell r="U102">
            <v>23.099442235986388</v>
          </cell>
          <cell r="V102" t="str">
            <v>n/a</v>
          </cell>
          <cell r="W102" t="str">
            <v>n/a</v>
          </cell>
          <cell r="X102" t="str">
            <v>n/a</v>
          </cell>
          <cell r="Y102" t="str">
            <v>n/a</v>
          </cell>
          <cell r="Z102" t="str">
            <v>n/a</v>
          </cell>
          <cell r="AA102" t="str">
            <v>n/a</v>
          </cell>
          <cell r="AB102" t="str">
            <v>n/a</v>
          </cell>
          <cell r="AC102" t="str">
            <v>n/a</v>
          </cell>
        </row>
        <row r="103">
          <cell r="A103" t="str">
            <v>ROOTS-KENNEDY CAMPUS</v>
          </cell>
          <cell r="B103" t="str">
            <v>Elementary</v>
          </cell>
          <cell r="C103">
            <v>56.5</v>
          </cell>
          <cell r="D103">
            <v>53.5</v>
          </cell>
          <cell r="E103">
            <v>7.6923000000000004</v>
          </cell>
          <cell r="F103">
            <v>0</v>
          </cell>
          <cell r="G103" t="str">
            <v>n/a</v>
          </cell>
          <cell r="H103" t="str">
            <v>n/a</v>
          </cell>
          <cell r="I103">
            <v>40.484074245130792</v>
          </cell>
          <cell r="J103">
            <v>23.993324087351024</v>
          </cell>
          <cell r="K103">
            <v>9.3557894736842098</v>
          </cell>
          <cell r="L103">
            <v>0</v>
          </cell>
          <cell r="M103">
            <v>22.84942779992285</v>
          </cell>
          <cell r="N103" t="str">
            <v>n/a</v>
          </cell>
          <cell r="O103" t="str">
            <v>n/a</v>
          </cell>
          <cell r="P103" t="str">
            <v>n/a</v>
          </cell>
          <cell r="Q103" t="str">
            <v>n/a</v>
          </cell>
          <cell r="R103" t="str">
            <v>n/a</v>
          </cell>
          <cell r="S103" t="str">
            <v>n/a</v>
          </cell>
          <cell r="T103">
            <v>74.554280473346296</v>
          </cell>
          <cell r="U103">
            <v>56.734959564867019</v>
          </cell>
          <cell r="V103" t="str">
            <v>n/a</v>
          </cell>
          <cell r="W103" t="str">
            <v>n/a</v>
          </cell>
          <cell r="X103" t="str">
            <v>n/a</v>
          </cell>
          <cell r="Y103" t="str">
            <v>n/a</v>
          </cell>
          <cell r="Z103" t="str">
            <v>n/a</v>
          </cell>
          <cell r="AA103" t="str">
            <v>n/a</v>
          </cell>
          <cell r="AB103" t="str">
            <v>n/a</v>
          </cell>
          <cell r="AC103" t="str">
            <v>n/a</v>
          </cell>
        </row>
        <row r="104">
          <cell r="A104" t="str">
            <v>SCHOOL FOR ARTS IN LEARNING LOWER SCHOOL</v>
          </cell>
          <cell r="B104" t="str">
            <v>Elementary</v>
          </cell>
          <cell r="C104">
            <v>65</v>
          </cell>
          <cell r="D104">
            <v>26</v>
          </cell>
          <cell r="E104">
            <v>0</v>
          </cell>
          <cell r="F104">
            <v>0</v>
          </cell>
          <cell r="G104" t="str">
            <v>n/a</v>
          </cell>
          <cell r="H104" t="str">
            <v>n/a</v>
          </cell>
          <cell r="I104">
            <v>43.933258856624263</v>
          </cell>
          <cell r="J104">
            <v>35.513422170078599</v>
          </cell>
          <cell r="K104">
            <v>26.712238805970149</v>
          </cell>
          <cell r="L104">
            <v>29.69731343283582</v>
          </cell>
          <cell r="M104">
            <v>22.84942779992285</v>
          </cell>
          <cell r="N104" t="str">
            <v>n/a</v>
          </cell>
          <cell r="O104" t="str">
            <v>n/a</v>
          </cell>
          <cell r="P104" t="str">
            <v>n/a</v>
          </cell>
          <cell r="Q104" t="str">
            <v>n/a</v>
          </cell>
          <cell r="R104" t="str">
            <v>n/a</v>
          </cell>
          <cell r="S104" t="str">
            <v>n/a</v>
          </cell>
          <cell r="T104">
            <v>58.906352016768579</v>
          </cell>
          <cell r="U104">
            <v>53.406879531395262</v>
          </cell>
          <cell r="V104" t="str">
            <v>n/a</v>
          </cell>
          <cell r="W104" t="str">
            <v>n/a</v>
          </cell>
          <cell r="X104" t="str">
            <v>n/a</v>
          </cell>
          <cell r="Y104" t="str">
            <v>n/a</v>
          </cell>
          <cell r="Z104" t="str">
            <v>n/a</v>
          </cell>
          <cell r="AA104" t="str">
            <v>n/a</v>
          </cell>
          <cell r="AB104" t="str">
            <v>n/a</v>
          </cell>
          <cell r="AC104" t="str">
            <v>n/a</v>
          </cell>
        </row>
        <row r="105">
          <cell r="A105" t="str">
            <v>SCHOOL FOR EDUCATIONAL EVOLUTION &amp; DEVELOPMENT</v>
          </cell>
          <cell r="B105" t="str">
            <v>Middle</v>
          </cell>
          <cell r="C105">
            <v>71.5</v>
          </cell>
          <cell r="D105">
            <v>88.5</v>
          </cell>
          <cell r="E105">
            <v>21.739100000000001</v>
          </cell>
          <cell r="F105">
            <v>13.0435</v>
          </cell>
          <cell r="G105" t="str">
            <v>n/a</v>
          </cell>
          <cell r="H105" t="str">
            <v>n/a</v>
          </cell>
          <cell r="I105">
            <v>33.287269516401707</v>
          </cell>
          <cell r="J105">
            <v>51.033191253859449</v>
          </cell>
          <cell r="K105">
            <v>7.8693478260869565</v>
          </cell>
          <cell r="L105">
            <v>4.4913043478260866</v>
          </cell>
          <cell r="M105" t="str">
            <v>n/a</v>
          </cell>
          <cell r="N105">
            <v>56.582208061498001</v>
          </cell>
          <cell r="O105" t="str">
            <v>n/a</v>
          </cell>
          <cell r="P105" t="str">
            <v>n/a</v>
          </cell>
          <cell r="Q105" t="str">
            <v>n/a</v>
          </cell>
          <cell r="R105" t="str">
            <v>n/a</v>
          </cell>
          <cell r="S105" t="str">
            <v>n/a</v>
          </cell>
          <cell r="T105">
            <v>64.154725536366016</v>
          </cell>
          <cell r="U105">
            <v>96.769953812105371</v>
          </cell>
          <cell r="V105" t="str">
            <v>n/a</v>
          </cell>
          <cell r="W105" t="str">
            <v>n/a</v>
          </cell>
          <cell r="X105" t="str">
            <v>n/a</v>
          </cell>
          <cell r="Y105" t="str">
            <v>n/a</v>
          </cell>
          <cell r="Z105" t="str">
            <v>n/a</v>
          </cell>
          <cell r="AA105" t="str">
            <v>n/a</v>
          </cell>
          <cell r="AB105" t="str">
            <v>n/a</v>
          </cell>
          <cell r="AC105" t="str">
            <v>n/a</v>
          </cell>
        </row>
        <row r="106">
          <cell r="A106" t="str">
            <v>SCHOOL FOR EDUCATIONAL EVOLUTION &amp; DEVELOPMENT</v>
          </cell>
          <cell r="B106" t="str">
            <v>High</v>
          </cell>
          <cell r="C106">
            <v>71.5</v>
          </cell>
          <cell r="D106">
            <v>88.5</v>
          </cell>
          <cell r="E106">
            <v>21.739100000000001</v>
          </cell>
          <cell r="F106">
            <v>13.0435</v>
          </cell>
          <cell r="G106" t="str">
            <v>n/a</v>
          </cell>
          <cell r="H106" t="str">
            <v>n/a</v>
          </cell>
          <cell r="I106">
            <v>45.391679333336562</v>
          </cell>
          <cell r="J106">
            <v>48.693613220187579</v>
          </cell>
          <cell r="K106">
            <v>27.02</v>
          </cell>
          <cell r="L106">
            <v>27.02</v>
          </cell>
          <cell r="M106" t="str">
            <v>n/a</v>
          </cell>
          <cell r="N106" t="str">
            <v>n/a</v>
          </cell>
          <cell r="O106">
            <v>100</v>
          </cell>
          <cell r="P106">
            <v>0</v>
          </cell>
          <cell r="Q106">
            <v>100</v>
          </cell>
          <cell r="R106">
            <v>40</v>
          </cell>
          <cell r="S106">
            <v>100</v>
          </cell>
          <cell r="T106">
            <v>59.002141406006892</v>
          </cell>
          <cell r="U106">
            <v>100</v>
          </cell>
          <cell r="V106">
            <v>64.875</v>
          </cell>
          <cell r="W106" t="str">
            <v>n/a</v>
          </cell>
          <cell r="X106" t="str">
            <v>n/a</v>
          </cell>
          <cell r="Y106" t="str">
            <v>n/a</v>
          </cell>
          <cell r="Z106" t="str">
            <v>n/a</v>
          </cell>
          <cell r="AA106" t="str">
            <v>n/a</v>
          </cell>
          <cell r="AB106" t="str">
            <v>n/a</v>
          </cell>
          <cell r="AC106" t="str">
            <v>n/a</v>
          </cell>
        </row>
        <row r="107">
          <cell r="A107" t="str">
            <v>SEPTIMA CLARK PUBLIC CHARTER SCHOOL</v>
          </cell>
          <cell r="B107" t="str">
            <v>E &lt; 3</v>
          </cell>
          <cell r="C107" t="str">
            <v>n/a</v>
          </cell>
          <cell r="D107" t="str">
            <v>n/a</v>
          </cell>
          <cell r="E107" t="str">
            <v>n/a</v>
          </cell>
          <cell r="F107" t="str">
            <v>n/a</v>
          </cell>
          <cell r="G107" t="str">
            <v>n/a</v>
          </cell>
          <cell r="H107" t="str">
            <v>n/a</v>
          </cell>
          <cell r="I107" t="str">
            <v>n/a</v>
          </cell>
          <cell r="J107" t="str">
            <v>n/a</v>
          </cell>
          <cell r="K107" t="str">
            <v>n/a</v>
          </cell>
          <cell r="L107" t="str">
            <v>n/a</v>
          </cell>
          <cell r="M107" t="str">
            <v>n/a</v>
          </cell>
          <cell r="N107" t="str">
            <v>n/a</v>
          </cell>
          <cell r="O107" t="str">
            <v>n/a</v>
          </cell>
          <cell r="P107" t="str">
            <v>n/a</v>
          </cell>
          <cell r="Q107" t="str">
            <v>n/a</v>
          </cell>
          <cell r="R107" t="str">
            <v>n/a</v>
          </cell>
          <cell r="S107" t="str">
            <v>n/a</v>
          </cell>
          <cell r="T107">
            <v>16.06240244023801</v>
          </cell>
          <cell r="U107">
            <v>9.8359110312274449</v>
          </cell>
          <cell r="V107" t="str">
            <v>n/a</v>
          </cell>
          <cell r="W107" t="str">
            <v>n/a</v>
          </cell>
          <cell r="X107" t="str">
            <v>n/a</v>
          </cell>
          <cell r="Y107" t="str">
            <v>n/a</v>
          </cell>
          <cell r="Z107" t="str">
            <v>n/a</v>
          </cell>
          <cell r="AA107" t="str">
            <v>n/a</v>
          </cell>
          <cell r="AB107" t="str">
            <v>n/a</v>
          </cell>
          <cell r="AC107" t="str">
            <v>n/a</v>
          </cell>
        </row>
        <row r="108">
          <cell r="A108" t="str">
            <v>ST. COLETTA SPECIAL EDUCATION PCS</v>
          </cell>
          <cell r="B108" t="str">
            <v>Special</v>
          </cell>
          <cell r="C108" t="str">
            <v>n/a</v>
          </cell>
          <cell r="D108" t="str">
            <v>n/a</v>
          </cell>
          <cell r="E108" t="str">
            <v>n/a</v>
          </cell>
          <cell r="F108" t="str">
            <v>n/a</v>
          </cell>
          <cell r="G108" t="str">
            <v>n/a</v>
          </cell>
          <cell r="H108" t="str">
            <v>n/a</v>
          </cell>
          <cell r="I108">
            <v>86.111178558767676</v>
          </cell>
          <cell r="J108">
            <v>87.717731129968726</v>
          </cell>
          <cell r="K108">
            <v>100</v>
          </cell>
          <cell r="L108">
            <v>100</v>
          </cell>
          <cell r="M108" t="str">
            <v>n/a</v>
          </cell>
          <cell r="N108" t="str">
            <v>n/a</v>
          </cell>
          <cell r="O108" t="str">
            <v>n/a</v>
          </cell>
          <cell r="P108" t="str">
            <v>n/a</v>
          </cell>
          <cell r="Q108" t="str">
            <v>n/a</v>
          </cell>
          <cell r="R108" t="str">
            <v>n/a</v>
          </cell>
          <cell r="S108" t="str">
            <v>n/a</v>
          </cell>
          <cell r="T108">
            <v>39.4493658143749</v>
          </cell>
          <cell r="U108">
            <v>100</v>
          </cell>
          <cell r="V108" t="str">
            <v>n/a</v>
          </cell>
          <cell r="W108" t="str">
            <v>n/a</v>
          </cell>
          <cell r="X108" t="str">
            <v>n/a</v>
          </cell>
          <cell r="Y108" t="str">
            <v>n/a</v>
          </cell>
          <cell r="Z108" t="str">
            <v>n/a</v>
          </cell>
          <cell r="AA108" t="str">
            <v>n/a</v>
          </cell>
          <cell r="AB108" t="str">
            <v>n/a</v>
          </cell>
          <cell r="AC108" t="str">
            <v>n/a</v>
          </cell>
        </row>
        <row r="109">
          <cell r="A109" t="str">
            <v>ST. COLETTA SPECIAL EDUCATION PCS</v>
          </cell>
          <cell r="B109" t="str">
            <v>Special HS</v>
          </cell>
          <cell r="C109" t="str">
            <v>n/a</v>
          </cell>
          <cell r="D109" t="str">
            <v>n/a</v>
          </cell>
          <cell r="E109" t="str">
            <v>n/a</v>
          </cell>
          <cell r="F109" t="str">
            <v>n/a</v>
          </cell>
          <cell r="G109" t="str">
            <v>n/a</v>
          </cell>
          <cell r="H109" t="str">
            <v>n/a</v>
          </cell>
          <cell r="I109">
            <v>68.434496724471998</v>
          </cell>
          <cell r="J109">
            <v>63.153193389906207</v>
          </cell>
          <cell r="K109">
            <v>50</v>
          </cell>
          <cell r="L109">
            <v>84</v>
          </cell>
          <cell r="M109" t="str">
            <v>n/a</v>
          </cell>
          <cell r="N109" t="str">
            <v>n/a</v>
          </cell>
          <cell r="O109">
            <v>0</v>
          </cell>
          <cell r="P109" t="str">
            <v>n/a</v>
          </cell>
          <cell r="Q109" t="str">
            <v>n/a</v>
          </cell>
          <cell r="R109" t="str">
            <v>n/a</v>
          </cell>
          <cell r="S109" t="str">
            <v>n/a</v>
          </cell>
          <cell r="T109">
            <v>26.716327763237388</v>
          </cell>
          <cell r="U109">
            <v>100</v>
          </cell>
          <cell r="V109" t="str">
            <v>n/a</v>
          </cell>
          <cell r="W109" t="str">
            <v>n/a</v>
          </cell>
          <cell r="X109" t="str">
            <v>n/a</v>
          </cell>
          <cell r="Y109" t="str">
            <v>n/a</v>
          </cell>
          <cell r="Z109" t="str">
            <v>n/a</v>
          </cell>
          <cell r="AA109" t="str">
            <v>n/a</v>
          </cell>
          <cell r="AB109" t="str">
            <v>n/a</v>
          </cell>
          <cell r="AC109" t="str">
            <v>n/a</v>
          </cell>
        </row>
        <row r="110">
          <cell r="A110" t="str">
            <v>THE ELSIE WHITLOW STOKES COMMUNITY FREEDOM PCS</v>
          </cell>
          <cell r="B110" t="str">
            <v>Elementary</v>
          </cell>
          <cell r="C110">
            <v>84.5</v>
          </cell>
          <cell r="D110">
            <v>93.5</v>
          </cell>
          <cell r="E110">
            <v>46.153799999999997</v>
          </cell>
          <cell r="F110">
            <v>11.538500000000001</v>
          </cell>
          <cell r="G110" t="str">
            <v>n/a</v>
          </cell>
          <cell r="H110" t="str">
            <v>n/a</v>
          </cell>
          <cell r="I110">
            <v>40.73067846803545</v>
          </cell>
          <cell r="J110">
            <v>55.564505838065465</v>
          </cell>
          <cell r="K110">
            <v>18.363265306122447</v>
          </cell>
          <cell r="L110">
            <v>42.855714285714292</v>
          </cell>
          <cell r="M110">
            <v>37.533753375337533</v>
          </cell>
          <cell r="N110" t="str">
            <v>n/a</v>
          </cell>
          <cell r="O110" t="str">
            <v>n/a</v>
          </cell>
          <cell r="P110" t="str">
            <v>n/a</v>
          </cell>
          <cell r="Q110" t="str">
            <v>n/a</v>
          </cell>
          <cell r="R110" t="str">
            <v>n/a</v>
          </cell>
          <cell r="S110" t="str">
            <v>n/a</v>
          </cell>
          <cell r="T110">
            <v>73.471973850945631</v>
          </cell>
          <cell r="U110">
            <v>38.678062523758051</v>
          </cell>
          <cell r="V110" t="str">
            <v>n/a</v>
          </cell>
          <cell r="W110" t="str">
            <v>n/a</v>
          </cell>
          <cell r="X110" t="str">
            <v>n/a</v>
          </cell>
          <cell r="Y110" t="str">
            <v>n/a</v>
          </cell>
          <cell r="Z110" t="str">
            <v>n/a</v>
          </cell>
          <cell r="AA110" t="str">
            <v>n/a</v>
          </cell>
          <cell r="AB110" t="str">
            <v>n/a</v>
          </cell>
          <cell r="AC110" t="str">
            <v>n/a</v>
          </cell>
        </row>
        <row r="111">
          <cell r="A111" t="str">
            <v>THE NEXT STEP PCS</v>
          </cell>
          <cell r="B111" t="str">
            <v>Adult</v>
          </cell>
          <cell r="C111" t="str">
            <v>n/a</v>
          </cell>
          <cell r="D111" t="str">
            <v>n/a</v>
          </cell>
          <cell r="E111" t="str">
            <v>n/a</v>
          </cell>
          <cell r="F111" t="str">
            <v>n/a</v>
          </cell>
          <cell r="G111" t="str">
            <v>n/a</v>
          </cell>
          <cell r="H111" t="str">
            <v>n/a</v>
          </cell>
          <cell r="I111" t="str">
            <v>n/a</v>
          </cell>
          <cell r="J111" t="str">
            <v>n/a</v>
          </cell>
          <cell r="K111" t="str">
            <v>n/a</v>
          </cell>
          <cell r="L111" t="str">
            <v>n/a</v>
          </cell>
          <cell r="M111" t="str">
            <v>n/a</v>
          </cell>
          <cell r="N111" t="str">
            <v>n/a</v>
          </cell>
          <cell r="O111" t="str">
            <v>n/a</v>
          </cell>
          <cell r="P111" t="str">
            <v>n/a</v>
          </cell>
          <cell r="Q111" t="str">
            <v>n/a</v>
          </cell>
          <cell r="R111" t="str">
            <v>n/a</v>
          </cell>
          <cell r="S111" t="str">
            <v>n/a</v>
          </cell>
          <cell r="T111">
            <v>0</v>
          </cell>
          <cell r="U111">
            <v>0</v>
          </cell>
          <cell r="V111" t="str">
            <v>n/a</v>
          </cell>
          <cell r="W111" t="str">
            <v>n/a</v>
          </cell>
          <cell r="X111" t="str">
            <v>n/a</v>
          </cell>
          <cell r="Y111" t="str">
            <v>n/a</v>
          </cell>
          <cell r="Z111" t="str">
            <v>n/a</v>
          </cell>
          <cell r="AA111" t="str">
            <v>n/a</v>
          </cell>
          <cell r="AB111" t="str">
            <v>n/a</v>
          </cell>
          <cell r="AC111" t="str">
            <v>n/a</v>
          </cell>
        </row>
        <row r="112">
          <cell r="A112" t="str">
            <v xml:space="preserve">Thea Bowman Prep </v>
          </cell>
          <cell r="B112" t="str">
            <v>New</v>
          </cell>
          <cell r="C112" t="str">
            <v>n/a</v>
          </cell>
          <cell r="D112" t="str">
            <v>n/a</v>
          </cell>
          <cell r="E112" t="str">
            <v>n/a</v>
          </cell>
          <cell r="F112" t="str">
            <v>n/a</v>
          </cell>
          <cell r="G112" t="str">
            <v>n/a</v>
          </cell>
          <cell r="H112" t="str">
            <v>n/a</v>
          </cell>
          <cell r="I112" t="str">
            <v>n/a</v>
          </cell>
          <cell r="J112" t="str">
            <v>n/a</v>
          </cell>
          <cell r="K112" t="str">
            <v>n/a</v>
          </cell>
          <cell r="L112" t="str">
            <v>n/a</v>
          </cell>
          <cell r="M112" t="str">
            <v>n/a</v>
          </cell>
          <cell r="N112" t="str">
            <v>n/a</v>
          </cell>
          <cell r="O112" t="str">
            <v>n/a</v>
          </cell>
          <cell r="P112" t="str">
            <v>n/a</v>
          </cell>
          <cell r="Q112" t="str">
            <v>n/a</v>
          </cell>
          <cell r="R112" t="str">
            <v>n/a</v>
          </cell>
          <cell r="S112" t="str">
            <v>n/a</v>
          </cell>
          <cell r="T112" t="str">
            <v>n/a</v>
          </cell>
          <cell r="U112" t="str">
            <v>n/a</v>
          </cell>
          <cell r="V112" t="str">
            <v>n/a</v>
          </cell>
          <cell r="W112" t="str">
            <v>n/a</v>
          </cell>
          <cell r="X112" t="str">
            <v>n/a</v>
          </cell>
          <cell r="Y112" t="str">
            <v>n/a</v>
          </cell>
          <cell r="Z112" t="str">
            <v>n/a</v>
          </cell>
          <cell r="AA112" t="str">
            <v>n/a</v>
          </cell>
          <cell r="AB112" t="str">
            <v>n/a</v>
          </cell>
          <cell r="AC112" t="str">
            <v>n/a</v>
          </cell>
        </row>
        <row r="113">
          <cell r="A113" t="str">
            <v>THURGOOD MARSHALL ACADEMY</v>
          </cell>
          <cell r="B113" t="str">
            <v>High</v>
          </cell>
          <cell r="C113">
            <v>0</v>
          </cell>
          <cell r="D113">
            <v>0</v>
          </cell>
          <cell r="E113" t="str">
            <v>n/a</v>
          </cell>
          <cell r="F113" t="str">
            <v>n/a</v>
          </cell>
          <cell r="G113" t="str">
            <v>n/a</v>
          </cell>
          <cell r="H113" t="str">
            <v>n/a</v>
          </cell>
          <cell r="I113">
            <v>62.373920095570625</v>
          </cell>
          <cell r="J113">
            <v>55.984814649397045</v>
          </cell>
          <cell r="K113">
            <v>19.239999999999998</v>
          </cell>
          <cell r="L113">
            <v>7.7</v>
          </cell>
          <cell r="M113" t="str">
            <v>n/a</v>
          </cell>
          <cell r="N113" t="str">
            <v>n/a</v>
          </cell>
          <cell r="O113">
            <v>88</v>
          </cell>
          <cell r="P113">
            <v>14.492753623188406</v>
          </cell>
          <cell r="Q113">
            <v>57.53</v>
          </cell>
          <cell r="R113">
            <v>23.91</v>
          </cell>
          <cell r="S113">
            <v>100</v>
          </cell>
          <cell r="T113">
            <v>48.860310024481244</v>
          </cell>
          <cell r="U113">
            <v>84.725898028200575</v>
          </cell>
          <cell r="V113">
            <v>33.012500000000003</v>
          </cell>
          <cell r="W113" t="str">
            <v>n/a</v>
          </cell>
          <cell r="X113" t="str">
            <v>n/a</v>
          </cell>
          <cell r="Y113" t="str">
            <v>n/a</v>
          </cell>
          <cell r="Z113" t="str">
            <v>n/a</v>
          </cell>
          <cell r="AA113" t="str">
            <v>n/a</v>
          </cell>
          <cell r="AB113" t="str">
            <v>n/a</v>
          </cell>
          <cell r="AC113" t="str">
            <v>n/a</v>
          </cell>
        </row>
        <row r="114">
          <cell r="A114" t="str">
            <v>TREE OF LIFE COMMUNITY PCS</v>
          </cell>
          <cell r="B114" t="str">
            <v>Elementary</v>
          </cell>
          <cell r="C114">
            <v>56.5</v>
          </cell>
          <cell r="D114">
            <v>68.5</v>
          </cell>
          <cell r="E114">
            <v>12.1212</v>
          </cell>
          <cell r="F114">
            <v>3.0303</v>
          </cell>
          <cell r="G114" t="str">
            <v>n/a</v>
          </cell>
          <cell r="H114" t="str">
            <v>n/a</v>
          </cell>
          <cell r="I114">
            <v>9.8189354169802971</v>
          </cell>
          <cell r="J114">
            <v>5.3842776807828168</v>
          </cell>
          <cell r="K114">
            <v>2.8690909090909091</v>
          </cell>
          <cell r="L114">
            <v>5.6363636363636367</v>
          </cell>
          <cell r="M114">
            <v>0</v>
          </cell>
          <cell r="N114" t="str">
            <v>n/a</v>
          </cell>
          <cell r="O114" t="str">
            <v>n/a</v>
          </cell>
          <cell r="P114" t="str">
            <v>n/a</v>
          </cell>
          <cell r="Q114" t="str">
            <v>n/a</v>
          </cell>
          <cell r="R114" t="str">
            <v>n/a</v>
          </cell>
          <cell r="S114" t="str">
            <v>n/a</v>
          </cell>
          <cell r="T114">
            <v>23.52277323915818</v>
          </cell>
          <cell r="U114">
            <v>44.498382472102321</v>
          </cell>
          <cell r="V114" t="str">
            <v>n/a</v>
          </cell>
          <cell r="W114" t="str">
            <v>n/a</v>
          </cell>
          <cell r="X114" t="str">
            <v>n/a</v>
          </cell>
          <cell r="Y114" t="str">
            <v>n/a</v>
          </cell>
          <cell r="Z114" t="str">
            <v>n/a</v>
          </cell>
          <cell r="AA114" t="str">
            <v>n/a</v>
          </cell>
          <cell r="AB114" t="str">
            <v>n/a</v>
          </cell>
          <cell r="AC114" t="str">
            <v>n/a</v>
          </cell>
        </row>
        <row r="115">
          <cell r="A115" t="str">
            <v>TREE OF LIFE COMMUNITY PCS</v>
          </cell>
          <cell r="B115" t="str">
            <v>Middle</v>
          </cell>
          <cell r="C115">
            <v>56.5</v>
          </cell>
          <cell r="D115">
            <v>68.5</v>
          </cell>
          <cell r="E115">
            <v>12.1212</v>
          </cell>
          <cell r="F115">
            <v>3.0303</v>
          </cell>
          <cell r="G115" t="str">
            <v>n/a</v>
          </cell>
          <cell r="H115" t="str">
            <v>n/a</v>
          </cell>
          <cell r="I115">
            <v>22.709610551064305</v>
          </cell>
          <cell r="J115">
            <v>34.267675156464797</v>
          </cell>
          <cell r="K115">
            <v>2.8883116883116879</v>
          </cell>
          <cell r="L115">
            <v>5.7511688311688314</v>
          </cell>
          <cell r="M115" t="str">
            <v>n/a</v>
          </cell>
          <cell r="N115">
            <v>8.6886157892075051</v>
          </cell>
          <cell r="O115" t="str">
            <v>n/a</v>
          </cell>
          <cell r="P115" t="str">
            <v>n/a</v>
          </cell>
          <cell r="Q115" t="str">
            <v>n/a</v>
          </cell>
          <cell r="R115" t="str">
            <v>n/a</v>
          </cell>
          <cell r="S115" t="str">
            <v>n/a</v>
          </cell>
          <cell r="T115">
            <v>31.601905912354777</v>
          </cell>
          <cell r="U115">
            <v>68.148909626185656</v>
          </cell>
          <cell r="V115" t="str">
            <v>n/a</v>
          </cell>
          <cell r="W115" t="str">
            <v>n/a</v>
          </cell>
          <cell r="X115" t="str">
            <v>n/a</v>
          </cell>
          <cell r="Y115" t="str">
            <v>n/a</v>
          </cell>
          <cell r="Z115" t="str">
            <v>n/a</v>
          </cell>
          <cell r="AA115" t="str">
            <v>n/a</v>
          </cell>
          <cell r="AB115" t="str">
            <v>n/a</v>
          </cell>
          <cell r="AC115" t="str">
            <v>n/a</v>
          </cell>
        </row>
        <row r="116">
          <cell r="A116" t="str">
            <v>TRI-COMMUNITY</v>
          </cell>
          <cell r="B116" t="str">
            <v>Elementary</v>
          </cell>
          <cell r="C116">
            <v>0</v>
          </cell>
          <cell r="D116">
            <v>0</v>
          </cell>
          <cell r="E116" t="str">
            <v>n/a</v>
          </cell>
          <cell r="F116" t="str">
            <v>n/a</v>
          </cell>
          <cell r="G116" t="str">
            <v>n/a</v>
          </cell>
          <cell r="H116" t="str">
            <v>n/a</v>
          </cell>
          <cell r="I116">
            <v>21.978591247964467</v>
          </cell>
          <cell r="J116">
            <v>25.068552198344356</v>
          </cell>
          <cell r="K116">
            <v>0</v>
          </cell>
          <cell r="L116">
            <v>0</v>
          </cell>
          <cell r="M116">
            <v>1.6715957310016725</v>
          </cell>
          <cell r="N116" t="str">
            <v>n/a</v>
          </cell>
          <cell r="O116" t="str">
            <v>n/a</v>
          </cell>
          <cell r="P116" t="str">
            <v>n/a</v>
          </cell>
          <cell r="Q116" t="str">
            <v>n/a</v>
          </cell>
          <cell r="R116" t="str">
            <v>n/a</v>
          </cell>
          <cell r="S116" t="str">
            <v>n/a</v>
          </cell>
          <cell r="T116">
            <v>65.393821443750966</v>
          </cell>
          <cell r="U116" t="str">
            <v>n/a</v>
          </cell>
          <cell r="V116" t="str">
            <v>n/a</v>
          </cell>
          <cell r="W116" t="str">
            <v>n/a</v>
          </cell>
          <cell r="X116" t="str">
            <v>n/a</v>
          </cell>
          <cell r="Y116" t="str">
            <v>n/a</v>
          </cell>
          <cell r="Z116" t="str">
            <v>n/a</v>
          </cell>
          <cell r="AA116" t="str">
            <v>n/a</v>
          </cell>
          <cell r="AB116" t="str">
            <v>n/a</v>
          </cell>
          <cell r="AC116" t="str">
            <v>n/a</v>
          </cell>
        </row>
        <row r="117">
          <cell r="A117" t="str">
            <v>TWO RIVERS PUBLIC CHARTER SCHOOL</v>
          </cell>
          <cell r="B117" t="str">
            <v>Elementary</v>
          </cell>
          <cell r="C117">
            <v>56.5</v>
          </cell>
          <cell r="D117">
            <v>60.5</v>
          </cell>
          <cell r="E117">
            <v>25</v>
          </cell>
          <cell r="F117">
            <v>3.5714000000000001</v>
          </cell>
          <cell r="G117" t="str">
            <v>n/a</v>
          </cell>
          <cell r="H117" t="str">
            <v>n/a</v>
          </cell>
          <cell r="I117">
            <v>46.961010937851562</v>
          </cell>
          <cell r="J117">
            <v>37.288316956974839</v>
          </cell>
          <cell r="K117">
            <v>15.181875</v>
          </cell>
          <cell r="L117">
            <v>33.030833333333334</v>
          </cell>
          <cell r="M117">
            <v>52.963867815352963</v>
          </cell>
          <cell r="N117" t="str">
            <v>n/a</v>
          </cell>
          <cell r="O117" t="str">
            <v>n/a</v>
          </cell>
          <cell r="P117" t="str">
            <v>n/a</v>
          </cell>
          <cell r="Q117" t="str">
            <v>n/a</v>
          </cell>
          <cell r="R117" t="str">
            <v>n/a</v>
          </cell>
          <cell r="S117" t="str">
            <v>n/a</v>
          </cell>
          <cell r="T117">
            <v>74.398717122528268</v>
          </cell>
          <cell r="U117">
            <v>100</v>
          </cell>
          <cell r="V117" t="str">
            <v>n/a</v>
          </cell>
          <cell r="W117" t="str">
            <v>n/a</v>
          </cell>
          <cell r="X117" t="str">
            <v>n/a</v>
          </cell>
          <cell r="Y117" t="str">
            <v>n/a</v>
          </cell>
          <cell r="Z117" t="str">
            <v>n/a</v>
          </cell>
          <cell r="AA117" t="str">
            <v>n/a</v>
          </cell>
          <cell r="AB117" t="str">
            <v>n/a</v>
          </cell>
          <cell r="AC117" t="str">
            <v>n/a</v>
          </cell>
        </row>
        <row r="118">
          <cell r="A118" t="str">
            <v>TWO RIVERS PUBLIC CHARTER SCHOOL</v>
          </cell>
          <cell r="B118" t="str">
            <v>EE</v>
          </cell>
          <cell r="C118">
            <v>56.5</v>
          </cell>
          <cell r="D118">
            <v>60.5</v>
          </cell>
          <cell r="E118">
            <v>25</v>
          </cell>
          <cell r="F118">
            <v>3.5714000000000001</v>
          </cell>
          <cell r="G118" t="str">
            <v>n/a</v>
          </cell>
          <cell r="H118" t="str">
            <v>n/a</v>
          </cell>
          <cell r="I118" t="str">
            <v>n/a</v>
          </cell>
          <cell r="J118" t="str">
            <v>n/a</v>
          </cell>
          <cell r="K118" t="str">
            <v>n/a</v>
          </cell>
          <cell r="L118" t="str">
            <v>n/a</v>
          </cell>
          <cell r="M118" t="str">
            <v>n/a</v>
          </cell>
          <cell r="N118" t="str">
            <v>n/a</v>
          </cell>
          <cell r="O118" t="str">
            <v>n/a</v>
          </cell>
          <cell r="P118" t="str">
            <v>n/a</v>
          </cell>
          <cell r="Q118" t="str">
            <v>n/a</v>
          </cell>
          <cell r="R118" t="str">
            <v>n/a</v>
          </cell>
          <cell r="S118" t="str">
            <v>n/a</v>
          </cell>
          <cell r="T118">
            <v>70.686531105294961</v>
          </cell>
          <cell r="U118">
            <v>100</v>
          </cell>
          <cell r="V118" t="str">
            <v>n/a</v>
          </cell>
          <cell r="W118" t="str">
            <v>n/a</v>
          </cell>
          <cell r="X118" t="str">
            <v>n/a</v>
          </cell>
          <cell r="Y118" t="str">
            <v>n/a</v>
          </cell>
          <cell r="Z118" t="str">
            <v>n/a</v>
          </cell>
          <cell r="AA118" t="str">
            <v>n/a</v>
          </cell>
          <cell r="AB118" t="str">
            <v>n/a</v>
          </cell>
          <cell r="AC118" t="str">
            <v>n/a</v>
          </cell>
        </row>
        <row r="119">
          <cell r="A119" t="str">
            <v>WASHINGTON LATIN SCHOOL</v>
          </cell>
          <cell r="B119" t="str">
            <v>Elementary</v>
          </cell>
          <cell r="C119">
            <v>83.5</v>
          </cell>
          <cell r="D119">
            <v>86.5</v>
          </cell>
          <cell r="E119">
            <v>21.176500000000001</v>
          </cell>
          <cell r="F119">
            <v>21.176500000000001</v>
          </cell>
          <cell r="G119" t="str">
            <v>n/a</v>
          </cell>
          <cell r="H119" t="str">
            <v>n/a</v>
          </cell>
          <cell r="I119">
            <v>71.944580688710715</v>
          </cell>
          <cell r="J119">
            <v>70.946851272889688</v>
          </cell>
          <cell r="K119">
            <v>44.44</v>
          </cell>
          <cell r="L119">
            <v>76.72</v>
          </cell>
          <cell r="M119">
            <v>71.428571428571431</v>
          </cell>
          <cell r="N119" t="str">
            <v>n/a</v>
          </cell>
          <cell r="O119" t="str">
            <v>n/a</v>
          </cell>
          <cell r="P119" t="str">
            <v>n/a</v>
          </cell>
          <cell r="Q119" t="str">
            <v>n/a</v>
          </cell>
          <cell r="R119" t="str">
            <v>n/a</v>
          </cell>
          <cell r="S119" t="str">
            <v>n/a</v>
          </cell>
          <cell r="T119">
            <v>82.900476478088606</v>
          </cell>
          <cell r="U119">
            <v>80.334072529484956</v>
          </cell>
          <cell r="V119" t="str">
            <v>n/a</v>
          </cell>
          <cell r="W119" t="str">
            <v>n/a</v>
          </cell>
          <cell r="X119" t="str">
            <v>n/a</v>
          </cell>
          <cell r="Y119" t="str">
            <v>n/a</v>
          </cell>
          <cell r="Z119" t="str">
            <v>n/a</v>
          </cell>
          <cell r="AA119" t="str">
            <v>n/a</v>
          </cell>
          <cell r="AB119" t="str">
            <v>n/a</v>
          </cell>
          <cell r="AC119" t="str">
            <v>n/a</v>
          </cell>
        </row>
        <row r="120">
          <cell r="A120" t="str">
            <v>WASHINGTON LATIN SCHOOL</v>
          </cell>
          <cell r="B120" t="str">
            <v>Middle</v>
          </cell>
          <cell r="C120">
            <v>83.5</v>
          </cell>
          <cell r="D120">
            <v>86.5</v>
          </cell>
          <cell r="E120">
            <v>21.176500000000001</v>
          </cell>
          <cell r="F120">
            <v>21.176500000000001</v>
          </cell>
          <cell r="G120" t="str">
            <v>n/a</v>
          </cell>
          <cell r="H120" t="str">
            <v>n/a</v>
          </cell>
          <cell r="I120">
            <v>68.023852168779555</v>
          </cell>
          <cell r="J120">
            <v>68.548157612556849</v>
          </cell>
          <cell r="K120">
            <v>45.842784810126581</v>
          </cell>
          <cell r="L120">
            <v>42.562784810126587</v>
          </cell>
          <cell r="M120" t="str">
            <v>n/a</v>
          </cell>
          <cell r="N120">
            <v>55.140848631972887</v>
          </cell>
          <cell r="O120" t="str">
            <v>n/a</v>
          </cell>
          <cell r="P120" t="str">
            <v>n/a</v>
          </cell>
          <cell r="Q120" t="str">
            <v>n/a</v>
          </cell>
          <cell r="R120" t="str">
            <v>n/a</v>
          </cell>
          <cell r="S120" t="str">
            <v>n/a</v>
          </cell>
          <cell r="T120">
            <v>77.888547169942285</v>
          </cell>
          <cell r="U120">
            <v>100</v>
          </cell>
          <cell r="V120" t="str">
            <v>n/a</v>
          </cell>
          <cell r="W120" t="str">
            <v>n/a</v>
          </cell>
          <cell r="X120" t="str">
            <v>n/a</v>
          </cell>
          <cell r="Y120" t="str">
            <v>n/a</v>
          </cell>
          <cell r="Z120" t="str">
            <v>n/a</v>
          </cell>
          <cell r="AA120" t="str">
            <v>n/a</v>
          </cell>
          <cell r="AB120" t="str">
            <v>n/a</v>
          </cell>
          <cell r="AC120" t="str">
            <v>n/a</v>
          </cell>
        </row>
        <row r="121">
          <cell r="A121" t="str">
            <v>WASHINGTON MATHEMATICS, SCIENCE, AND TECH PCS</v>
          </cell>
          <cell r="B121" t="str">
            <v>High</v>
          </cell>
          <cell r="C121" t="str">
            <v>n/a</v>
          </cell>
          <cell r="D121" t="str">
            <v>n/a</v>
          </cell>
          <cell r="E121" t="str">
            <v>n/a</v>
          </cell>
          <cell r="F121" t="str">
            <v>n/a</v>
          </cell>
          <cell r="G121" t="str">
            <v>n/a</v>
          </cell>
          <cell r="H121" t="str">
            <v>n/a</v>
          </cell>
          <cell r="I121">
            <v>55.808295414260797</v>
          </cell>
          <cell r="J121">
            <v>72.085752568110763</v>
          </cell>
          <cell r="K121">
            <v>10</v>
          </cell>
          <cell r="L121">
            <v>100</v>
          </cell>
          <cell r="M121" t="str">
            <v>n/a</v>
          </cell>
          <cell r="N121" t="str">
            <v>n/a</v>
          </cell>
          <cell r="O121">
            <v>100</v>
          </cell>
          <cell r="P121">
            <v>14.184397163120568</v>
          </cell>
          <cell r="Q121">
            <v>20.37</v>
          </cell>
          <cell r="R121">
            <v>25</v>
          </cell>
          <cell r="S121">
            <v>86.033519553072637</v>
          </cell>
          <cell r="T121">
            <v>79.306952054357623</v>
          </cell>
          <cell r="U121">
            <v>100</v>
          </cell>
          <cell r="V121" t="str">
            <v>n/a</v>
          </cell>
          <cell r="W121" t="str">
            <v>n/a</v>
          </cell>
          <cell r="X121" t="str">
            <v>n/a</v>
          </cell>
          <cell r="Y121" t="str">
            <v>n/a</v>
          </cell>
          <cell r="Z121" t="str">
            <v>n/a</v>
          </cell>
          <cell r="AA121" t="str">
            <v>n/a</v>
          </cell>
          <cell r="AB121" t="str">
            <v>n/a</v>
          </cell>
          <cell r="AC121" t="str">
            <v>n/a</v>
          </cell>
        </row>
        <row r="122">
          <cell r="A122" t="str">
            <v>Washington Yu Ying</v>
          </cell>
          <cell r="B122" t="str">
            <v>New</v>
          </cell>
          <cell r="C122" t="str">
            <v>n/a</v>
          </cell>
          <cell r="D122" t="str">
            <v>n/a</v>
          </cell>
          <cell r="E122" t="str">
            <v>n/a</v>
          </cell>
          <cell r="F122" t="str">
            <v>n/a</v>
          </cell>
          <cell r="G122" t="str">
            <v>n/a</v>
          </cell>
          <cell r="H122" t="str">
            <v>n/a</v>
          </cell>
          <cell r="I122" t="str">
            <v>n/a</v>
          </cell>
          <cell r="J122" t="str">
            <v>n/a</v>
          </cell>
          <cell r="K122" t="str">
            <v>n/a</v>
          </cell>
          <cell r="L122" t="str">
            <v>n/a</v>
          </cell>
          <cell r="M122" t="str">
            <v>n/a</v>
          </cell>
          <cell r="N122" t="str">
            <v>n/a</v>
          </cell>
          <cell r="O122" t="str">
            <v>n/a</v>
          </cell>
          <cell r="P122" t="str">
            <v>n/a</v>
          </cell>
          <cell r="Q122" t="str">
            <v>n/a</v>
          </cell>
          <cell r="R122" t="str">
            <v>n/a</v>
          </cell>
          <cell r="S122" t="str">
            <v>n/a</v>
          </cell>
          <cell r="T122" t="str">
            <v>n/a</v>
          </cell>
          <cell r="U122" t="str">
            <v>n/a</v>
          </cell>
          <cell r="V122" t="str">
            <v>n/a</v>
          </cell>
          <cell r="W122" t="str">
            <v>n/a</v>
          </cell>
          <cell r="X122" t="str">
            <v>n/a</v>
          </cell>
          <cell r="Y122" t="str">
            <v>n/a</v>
          </cell>
          <cell r="Z122" t="str">
            <v>n/a</v>
          </cell>
          <cell r="AA122" t="str">
            <v>n/a</v>
          </cell>
          <cell r="AB122" t="str">
            <v>n/a</v>
          </cell>
          <cell r="AC122" t="str">
            <v>n/a</v>
          </cell>
        </row>
        <row r="123">
          <cell r="A123" t="str">
            <v>WILLIAM E DOAR JR PCS - ELEMENTARY</v>
          </cell>
          <cell r="B123" t="str">
            <v>Elementary</v>
          </cell>
          <cell r="C123">
            <v>81</v>
          </cell>
          <cell r="D123">
            <v>83.5</v>
          </cell>
          <cell r="E123">
            <v>37.930999999999997</v>
          </cell>
          <cell r="F123">
            <v>34.482799999999997</v>
          </cell>
          <cell r="G123" t="str">
            <v>n/a</v>
          </cell>
          <cell r="H123" t="str">
            <v>n/a</v>
          </cell>
          <cell r="I123">
            <v>26.404028255685546</v>
          </cell>
          <cell r="J123">
            <v>34.874699070795977</v>
          </cell>
          <cell r="K123">
            <v>0</v>
          </cell>
          <cell r="L123">
            <v>18.348780487804877</v>
          </cell>
          <cell r="M123">
            <v>33.4962067635335</v>
          </cell>
          <cell r="N123" t="str">
            <v>n/a</v>
          </cell>
          <cell r="O123" t="str">
            <v>n/a</v>
          </cell>
          <cell r="P123" t="str">
            <v>n/a</v>
          </cell>
          <cell r="Q123" t="str">
            <v>n/a</v>
          </cell>
          <cell r="R123" t="str">
            <v>n/a</v>
          </cell>
          <cell r="S123" t="str">
            <v>n/a</v>
          </cell>
          <cell r="T123">
            <v>74.833903764847904</v>
          </cell>
          <cell r="U123">
            <v>18.410383835741651</v>
          </cell>
          <cell r="V123" t="str">
            <v>n/a</v>
          </cell>
          <cell r="W123" t="str">
            <v>n/a</v>
          </cell>
          <cell r="X123" t="str">
            <v>n/a</v>
          </cell>
          <cell r="Y123" t="str">
            <v>n/a</v>
          </cell>
          <cell r="Z123" t="str">
            <v>n/a</v>
          </cell>
          <cell r="AA123" t="str">
            <v>n/a</v>
          </cell>
          <cell r="AB123" t="str">
            <v>n/a</v>
          </cell>
          <cell r="AC123" t="str">
            <v>n/a</v>
          </cell>
        </row>
        <row r="124">
          <cell r="A124" t="str">
            <v>WILLIAM E DOAR JR PCS - SECONDARY</v>
          </cell>
          <cell r="B124" t="str">
            <v>Middle</v>
          </cell>
          <cell r="C124">
            <v>81</v>
          </cell>
          <cell r="D124">
            <v>83.5</v>
          </cell>
          <cell r="E124">
            <v>37.930999999999997</v>
          </cell>
          <cell r="F124">
            <v>34.482799999999997</v>
          </cell>
          <cell r="G124" t="str">
            <v>n/a</v>
          </cell>
          <cell r="H124" t="str">
            <v>n/a</v>
          </cell>
          <cell r="I124">
            <v>40.13043072438871</v>
          </cell>
          <cell r="J124">
            <v>37.271366927727151</v>
          </cell>
          <cell r="K124">
            <v>10.449921259842519</v>
          </cell>
          <cell r="L124">
            <v>1.6705511811023621</v>
          </cell>
          <cell r="M124" t="str">
            <v>n/a</v>
          </cell>
          <cell r="N124">
            <v>34.038840843574569</v>
          </cell>
          <cell r="O124" t="str">
            <v>n/a</v>
          </cell>
          <cell r="P124" t="str">
            <v>n/a</v>
          </cell>
          <cell r="Q124" t="str">
            <v>n/a</v>
          </cell>
          <cell r="R124" t="str">
            <v>n/a</v>
          </cell>
          <cell r="S124" t="str">
            <v>n/a</v>
          </cell>
          <cell r="T124">
            <v>47.930022358089623</v>
          </cell>
          <cell r="U124">
            <v>6.5112063324752496</v>
          </cell>
          <cell r="V124" t="str">
            <v>n/a</v>
          </cell>
          <cell r="W124" t="str">
            <v>n/a</v>
          </cell>
          <cell r="X124" t="str">
            <v>n/a</v>
          </cell>
          <cell r="Y124" t="str">
            <v>n/a</v>
          </cell>
          <cell r="Z124" t="str">
            <v>n/a</v>
          </cell>
          <cell r="AA124" t="str">
            <v>n/a</v>
          </cell>
          <cell r="AB124" t="str">
            <v>n/a</v>
          </cell>
          <cell r="AC124" t="str">
            <v>n/a</v>
          </cell>
        </row>
        <row r="125">
          <cell r="A125" t="str">
            <v>WILLIAM E DOAR JR PCS - SECONDARY</v>
          </cell>
          <cell r="B125" t="str">
            <v>High</v>
          </cell>
          <cell r="C125">
            <v>81</v>
          </cell>
          <cell r="D125">
            <v>83.5</v>
          </cell>
          <cell r="E125">
            <v>37.930999999999997</v>
          </cell>
          <cell r="F125">
            <v>34.482799999999997</v>
          </cell>
          <cell r="G125" t="str">
            <v>n/a</v>
          </cell>
          <cell r="H125" t="str">
            <v>n/a</v>
          </cell>
          <cell r="I125">
            <v>0</v>
          </cell>
          <cell r="J125">
            <v>18.121929432782494</v>
          </cell>
          <cell r="K125">
            <v>0</v>
          </cell>
          <cell r="L125">
            <v>0</v>
          </cell>
          <cell r="M125" t="str">
            <v>n/a</v>
          </cell>
          <cell r="N125" t="str">
            <v>n/a</v>
          </cell>
          <cell r="O125" t="str">
            <v>n/a</v>
          </cell>
          <cell r="P125" t="str">
            <v>n/a</v>
          </cell>
          <cell r="Q125" t="str">
            <v>n/a</v>
          </cell>
          <cell r="R125" t="str">
            <v>n/a</v>
          </cell>
          <cell r="S125" t="str">
            <v>n/a</v>
          </cell>
          <cell r="T125">
            <v>32.698668353993369</v>
          </cell>
          <cell r="U125">
            <v>26.804377268278547</v>
          </cell>
          <cell r="V125">
            <v>30.5</v>
          </cell>
          <cell r="W125" t="str">
            <v>n/a</v>
          </cell>
          <cell r="X125" t="str">
            <v>n/a</v>
          </cell>
          <cell r="Y125" t="str">
            <v>n/a</v>
          </cell>
          <cell r="Z125" t="str">
            <v>n/a</v>
          </cell>
          <cell r="AA125" t="str">
            <v>n/a</v>
          </cell>
          <cell r="AB125" t="str">
            <v>n/a</v>
          </cell>
          <cell r="AC125" t="str">
            <v>n/a</v>
          </cell>
        </row>
        <row r="126">
          <cell r="A126" t="str">
            <v>YOUNG AMERICA WORKS PCS</v>
          </cell>
          <cell r="B126" t="str">
            <v>High</v>
          </cell>
          <cell r="C126" t="str">
            <v>n/a</v>
          </cell>
          <cell r="D126" t="str">
            <v>n/a</v>
          </cell>
          <cell r="E126" t="str">
            <v>n/a</v>
          </cell>
          <cell r="F126" t="str">
            <v>n/a</v>
          </cell>
          <cell r="G126" t="str">
            <v>n/a</v>
          </cell>
          <cell r="H126" t="str">
            <v>n/a</v>
          </cell>
          <cell r="I126">
            <v>0</v>
          </cell>
          <cell r="J126">
            <v>0</v>
          </cell>
          <cell r="K126">
            <v>4.16</v>
          </cell>
          <cell r="L126">
            <v>0</v>
          </cell>
          <cell r="M126" t="str">
            <v>n/a</v>
          </cell>
          <cell r="N126" t="str">
            <v>n/a</v>
          </cell>
          <cell r="O126">
            <v>0</v>
          </cell>
          <cell r="P126">
            <v>0</v>
          </cell>
          <cell r="Q126">
            <v>0</v>
          </cell>
          <cell r="R126">
            <v>0</v>
          </cell>
          <cell r="S126">
            <v>28.770949720670398</v>
          </cell>
          <cell r="T126">
            <v>0</v>
          </cell>
          <cell r="U126">
            <v>30.161974641293437</v>
          </cell>
          <cell r="V126" t="str">
            <v>n/a</v>
          </cell>
          <cell r="W126" t="str">
            <v>n/a</v>
          </cell>
          <cell r="X126" t="str">
            <v>n/a</v>
          </cell>
          <cell r="Y126" t="str">
            <v>n/a</v>
          </cell>
          <cell r="Z126" t="str">
            <v>n/a</v>
          </cell>
          <cell r="AA126" t="str">
            <v>n/a</v>
          </cell>
          <cell r="AB126" t="str">
            <v>n/a</v>
          </cell>
          <cell r="AC126" t="str">
            <v>n/a</v>
          </cell>
        </row>
        <row r="128">
          <cell r="A128" t="str">
            <v>MINIMUM</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10.862499999999999</v>
          </cell>
          <cell r="W128">
            <v>0</v>
          </cell>
          <cell r="X128">
            <v>0</v>
          </cell>
          <cell r="Y128">
            <v>0</v>
          </cell>
          <cell r="Z128">
            <v>0</v>
          </cell>
          <cell r="AA128">
            <v>0</v>
          </cell>
          <cell r="AB128">
            <v>0</v>
          </cell>
          <cell r="AC128">
            <v>0</v>
          </cell>
        </row>
        <row r="129">
          <cell r="A129" t="str">
            <v>MAXIMUM</v>
          </cell>
          <cell r="C129">
            <v>93</v>
          </cell>
          <cell r="D129">
            <v>99</v>
          </cell>
          <cell r="E129">
            <v>47.2727</v>
          </cell>
          <cell r="F129">
            <v>48.2759</v>
          </cell>
          <cell r="G129">
            <v>0</v>
          </cell>
          <cell r="H129">
            <v>0</v>
          </cell>
          <cell r="I129">
            <v>86.111178558767676</v>
          </cell>
          <cell r="J129">
            <v>91.186588134583886</v>
          </cell>
          <cell r="K129">
            <v>100</v>
          </cell>
          <cell r="L129">
            <v>100</v>
          </cell>
          <cell r="M129">
            <v>73.215893017873213</v>
          </cell>
          <cell r="N129">
            <v>92.982855408890927</v>
          </cell>
          <cell r="O129">
            <v>100</v>
          </cell>
          <cell r="P129">
            <v>78.431372549019599</v>
          </cell>
          <cell r="Q129">
            <v>100</v>
          </cell>
          <cell r="R129">
            <v>57.5</v>
          </cell>
          <cell r="S129">
            <v>100</v>
          </cell>
          <cell r="T129">
            <v>100</v>
          </cell>
          <cell r="U129">
            <v>100</v>
          </cell>
          <cell r="V129">
            <v>96.587499999999991</v>
          </cell>
          <cell r="W129">
            <v>0</v>
          </cell>
          <cell r="X129">
            <v>0</v>
          </cell>
          <cell r="Y129">
            <v>0</v>
          </cell>
          <cell r="Z129">
            <v>0</v>
          </cell>
          <cell r="AA129">
            <v>0</v>
          </cell>
          <cell r="AB129">
            <v>0</v>
          </cell>
          <cell r="AC129">
            <v>0</v>
          </cell>
        </row>
        <row r="131">
          <cell r="A131" t="str">
            <v>scaling factors</v>
          </cell>
        </row>
        <row r="132">
          <cell r="A132" t="str">
            <v>Floor</v>
          </cell>
          <cell r="C132">
            <v>0</v>
          </cell>
          <cell r="D132">
            <v>0</v>
          </cell>
          <cell r="E132">
            <v>0</v>
          </cell>
          <cell r="F132">
            <v>0</v>
          </cell>
          <cell r="G132">
            <v>0</v>
          </cell>
          <cell r="H132">
            <v>0</v>
          </cell>
          <cell r="I132">
            <v>20.799615384615386</v>
          </cell>
          <cell r="J132">
            <v>10.44</v>
          </cell>
          <cell r="K132">
            <v>0</v>
          </cell>
          <cell r="L132">
            <v>0</v>
          </cell>
          <cell r="M132">
            <v>22.23</v>
          </cell>
          <cell r="N132">
            <v>20.908000000000001</v>
          </cell>
          <cell r="O132">
            <v>0</v>
          </cell>
          <cell r="P132">
            <v>0</v>
          </cell>
          <cell r="Q132">
            <v>0</v>
          </cell>
          <cell r="R132">
            <v>0</v>
          </cell>
          <cell r="S132">
            <v>28.4</v>
          </cell>
          <cell r="T132">
            <v>45.417582417582402</v>
          </cell>
          <cell r="U132">
            <v>53.67902224003204</v>
          </cell>
          <cell r="V132">
            <v>0</v>
          </cell>
          <cell r="W132">
            <v>45.417582417582402</v>
          </cell>
          <cell r="X132">
            <v>53.67902224003204</v>
          </cell>
          <cell r="Y132">
            <v>0</v>
          </cell>
          <cell r="Z132" t="e">
            <v>#N/A</v>
          </cell>
          <cell r="AA132" t="e">
            <v>#N/A</v>
          </cell>
          <cell r="AB132" t="e">
            <v>#N/A</v>
          </cell>
          <cell r="AC132" t="e">
            <v>#N/A</v>
          </cell>
        </row>
        <row r="133">
          <cell r="A133" t="str">
            <v>target</v>
          </cell>
          <cell r="C133">
            <v>100</v>
          </cell>
          <cell r="D133">
            <v>100</v>
          </cell>
          <cell r="E133">
            <v>100</v>
          </cell>
          <cell r="F133">
            <v>100</v>
          </cell>
          <cell r="G133">
            <v>100</v>
          </cell>
          <cell r="H133">
            <v>100</v>
          </cell>
          <cell r="I133">
            <v>100</v>
          </cell>
          <cell r="J133">
            <v>100</v>
          </cell>
          <cell r="K133">
            <v>50</v>
          </cell>
          <cell r="L133">
            <v>50</v>
          </cell>
          <cell r="M133">
            <v>100</v>
          </cell>
          <cell r="N133">
            <v>100</v>
          </cell>
          <cell r="O133">
            <v>100</v>
          </cell>
          <cell r="P133">
            <v>15</v>
          </cell>
          <cell r="Q133">
            <v>100</v>
          </cell>
          <cell r="R133">
            <v>100</v>
          </cell>
          <cell r="S133">
            <v>100</v>
          </cell>
          <cell r="T133">
            <v>100</v>
          </cell>
          <cell r="U133">
            <v>90</v>
          </cell>
          <cell r="V133">
            <v>80</v>
          </cell>
          <cell r="W133">
            <v>100</v>
          </cell>
          <cell r="X133">
            <v>90</v>
          </cell>
          <cell r="Y133">
            <v>100</v>
          </cell>
          <cell r="Z133" t="e">
            <v>#N/A</v>
          </cell>
          <cell r="AA133" t="e">
            <v>#N/A</v>
          </cell>
          <cell r="AB133" t="e">
            <v>#N/A</v>
          </cell>
          <cell r="AC133" t="e">
            <v>#N/A</v>
          </cell>
        </row>
        <row r="134">
          <cell r="A134" t="str">
            <v>spread</v>
          </cell>
          <cell r="C134">
            <v>100</v>
          </cell>
          <cell r="D134">
            <v>100</v>
          </cell>
          <cell r="E134">
            <v>100</v>
          </cell>
          <cell r="F134">
            <v>100</v>
          </cell>
          <cell r="G134">
            <v>100</v>
          </cell>
          <cell r="H134">
            <v>100</v>
          </cell>
          <cell r="I134">
            <v>79.200384615384621</v>
          </cell>
          <cell r="J134">
            <v>89.56</v>
          </cell>
          <cell r="K134">
            <v>50</v>
          </cell>
          <cell r="L134">
            <v>50</v>
          </cell>
          <cell r="M134">
            <v>77.77</v>
          </cell>
          <cell r="N134">
            <v>79.091999999999999</v>
          </cell>
          <cell r="O134">
            <v>100</v>
          </cell>
          <cell r="P134">
            <v>15</v>
          </cell>
          <cell r="Q134">
            <v>100</v>
          </cell>
          <cell r="R134">
            <v>100</v>
          </cell>
          <cell r="S134">
            <v>71.599999999999994</v>
          </cell>
          <cell r="T134">
            <v>54.582417582417598</v>
          </cell>
          <cell r="U134">
            <v>36.32097775996796</v>
          </cell>
          <cell r="V134">
            <v>80</v>
          </cell>
          <cell r="W134">
            <v>54.582417582417598</v>
          </cell>
          <cell r="X134">
            <v>36.32097775996796</v>
          </cell>
          <cell r="Y134">
            <v>100</v>
          </cell>
          <cell r="Z134" t="e">
            <v>#N/A</v>
          </cell>
          <cell r="AA134" t="e">
            <v>#N/A</v>
          </cell>
          <cell r="AB134" t="e">
            <v>#N/A</v>
          </cell>
          <cell r="AC134" t="e">
            <v>#N/A</v>
          </cell>
        </row>
      </sheetData>
      <sheetData sheetId="6">
        <row r="8">
          <cell r="I8" t="str">
            <v>es</v>
          </cell>
          <cell r="N8" t="str">
            <v>ms</v>
          </cell>
          <cell r="S8" t="str">
            <v>hs</v>
          </cell>
          <cell r="X8" t="str">
            <v>ee</v>
          </cell>
          <cell r="AC8" t="str">
            <v>e4</v>
          </cell>
          <cell r="AH8" t="str">
            <v>sp</v>
          </cell>
          <cell r="AM8" t="str">
            <v>sphs</v>
          </cell>
          <cell r="AR8" t="str">
            <v>adult</v>
          </cell>
          <cell r="AW8" t="str">
            <v>ged</v>
          </cell>
        </row>
        <row r="9">
          <cell r="E9" t="str">
            <v>relative factor</v>
          </cell>
          <cell r="F9" t="str">
            <v>data available</v>
          </cell>
          <cell r="H9" t="str">
            <v>intended weight</v>
          </cell>
          <cell r="I9" t="str">
            <v>current weight</v>
          </cell>
          <cell r="J9" t="str">
            <v>relative factor</v>
          </cell>
          <cell r="K9" t="str">
            <v>data available</v>
          </cell>
          <cell r="M9" t="str">
            <v>intended weight</v>
          </cell>
          <cell r="N9" t="str">
            <v>current weight</v>
          </cell>
          <cell r="O9" t="str">
            <v>relative factor</v>
          </cell>
          <cell r="P9" t="str">
            <v>data available</v>
          </cell>
          <cell r="R9" t="str">
            <v>intended weight</v>
          </cell>
          <cell r="S9" t="str">
            <v>current weight</v>
          </cell>
          <cell r="T9" t="str">
            <v>relative factor</v>
          </cell>
          <cell r="U9" t="str">
            <v>data available</v>
          </cell>
          <cell r="W9" t="str">
            <v>intended weight</v>
          </cell>
          <cell r="X9" t="str">
            <v>current weight</v>
          </cell>
          <cell r="Y9" t="str">
            <v>relative factor</v>
          </cell>
          <cell r="Z9" t="str">
            <v>data available</v>
          </cell>
          <cell r="AB9" t="str">
            <v>intended weight</v>
          </cell>
          <cell r="AC9" t="str">
            <v>current weight</v>
          </cell>
          <cell r="AD9" t="str">
            <v>relative factor</v>
          </cell>
          <cell r="AE9" t="str">
            <v>data available</v>
          </cell>
          <cell r="AG9" t="str">
            <v>intended weight</v>
          </cell>
          <cell r="AH9" t="str">
            <v>current weight</v>
          </cell>
          <cell r="AI9" t="str">
            <v>relative factor</v>
          </cell>
          <cell r="AJ9" t="str">
            <v>data available</v>
          </cell>
          <cell r="AL9" t="str">
            <v>intended weight</v>
          </cell>
          <cell r="AM9" t="str">
            <v>current weight</v>
          </cell>
          <cell r="AN9" t="str">
            <v>relative factor</v>
          </cell>
          <cell r="AO9" t="str">
            <v>data available</v>
          </cell>
          <cell r="AQ9" t="str">
            <v>intended weight</v>
          </cell>
          <cell r="AR9" t="str">
            <v>current weight</v>
          </cell>
          <cell r="AS9" t="str">
            <v>relative factor</v>
          </cell>
          <cell r="AT9" t="str">
            <v>data available</v>
          </cell>
          <cell r="AV9" t="str">
            <v>intended weight</v>
          </cell>
          <cell r="AW9" t="str">
            <v>current weight</v>
          </cell>
        </row>
        <row r="10">
          <cell r="A10" t="str">
            <v>plot_m</v>
          </cell>
          <cell r="D10" t="str">
            <v>PLOT - math</v>
          </cell>
          <cell r="E10">
            <v>4</v>
          </cell>
          <cell r="F10" t="str">
            <v>Yes</v>
          </cell>
          <cell r="G10">
            <v>1</v>
          </cell>
          <cell r="H10">
            <v>0.1</v>
          </cell>
          <cell r="I10">
            <v>0.1</v>
          </cell>
          <cell r="J10">
            <v>4</v>
          </cell>
          <cell r="K10" t="str">
            <v>Yes</v>
          </cell>
          <cell r="L10">
            <v>1</v>
          </cell>
          <cell r="M10">
            <v>0.1</v>
          </cell>
          <cell r="N10">
            <v>0.1</v>
          </cell>
          <cell r="O10">
            <v>0</v>
          </cell>
          <cell r="P10" t="str">
            <v>No</v>
          </cell>
          <cell r="Q10">
            <v>0</v>
          </cell>
          <cell r="R10">
            <v>0</v>
          </cell>
          <cell r="S10">
            <v>0</v>
          </cell>
          <cell r="T10">
            <v>0</v>
          </cell>
          <cell r="U10" t="str">
            <v>No</v>
          </cell>
          <cell r="V10">
            <v>0</v>
          </cell>
          <cell r="W10">
            <v>0</v>
          </cell>
          <cell r="X10">
            <v>0</v>
          </cell>
          <cell r="Y10">
            <v>0</v>
          </cell>
          <cell r="Z10" t="str">
            <v>No</v>
          </cell>
          <cell r="AA10">
            <v>0</v>
          </cell>
          <cell r="AB10">
            <v>0</v>
          </cell>
          <cell r="AC10">
            <v>0</v>
          </cell>
          <cell r="AD10">
            <v>0</v>
          </cell>
          <cell r="AE10" t="str">
            <v>No</v>
          </cell>
          <cell r="AF10">
            <v>0</v>
          </cell>
          <cell r="AG10">
            <v>0</v>
          </cell>
          <cell r="AH10">
            <v>0</v>
          </cell>
          <cell r="AI10">
            <v>0</v>
          </cell>
          <cell r="AJ10" t="str">
            <v>No</v>
          </cell>
          <cell r="AK10">
            <v>0</v>
          </cell>
          <cell r="AL10">
            <v>0</v>
          </cell>
          <cell r="AM10">
            <v>0</v>
          </cell>
          <cell r="AN10">
            <v>0</v>
          </cell>
          <cell r="AO10" t="str">
            <v>No</v>
          </cell>
          <cell r="AP10">
            <v>0</v>
          </cell>
          <cell r="AQ10">
            <v>0</v>
          </cell>
          <cell r="AR10">
            <v>0</v>
          </cell>
          <cell r="AS10">
            <v>0</v>
          </cell>
          <cell r="AT10" t="str">
            <v>No</v>
          </cell>
          <cell r="AU10">
            <v>0</v>
          </cell>
          <cell r="AV10">
            <v>0</v>
          </cell>
          <cell r="AW10">
            <v>0</v>
          </cell>
        </row>
        <row r="11">
          <cell r="A11" t="str">
            <v>plot_r</v>
          </cell>
          <cell r="D11" t="str">
            <v>PLOT - reading</v>
          </cell>
          <cell r="E11">
            <v>4</v>
          </cell>
          <cell r="F11" t="str">
            <v>Yes</v>
          </cell>
          <cell r="G11">
            <v>1</v>
          </cell>
          <cell r="H11">
            <v>0.1</v>
          </cell>
          <cell r="I11">
            <v>0.1</v>
          </cell>
          <cell r="J11">
            <v>4</v>
          </cell>
          <cell r="K11" t="str">
            <v>Yes</v>
          </cell>
          <cell r="L11">
            <v>1</v>
          </cell>
          <cell r="M11">
            <v>0.1</v>
          </cell>
          <cell r="N11">
            <v>0.1</v>
          </cell>
          <cell r="O11">
            <v>0</v>
          </cell>
          <cell r="P11" t="str">
            <v>No</v>
          </cell>
          <cell r="Q11">
            <v>0</v>
          </cell>
          <cell r="R11">
            <v>0</v>
          </cell>
          <cell r="S11">
            <v>0</v>
          </cell>
          <cell r="T11">
            <v>0</v>
          </cell>
          <cell r="U11" t="str">
            <v>No</v>
          </cell>
          <cell r="V11">
            <v>0</v>
          </cell>
          <cell r="W11">
            <v>0</v>
          </cell>
          <cell r="X11">
            <v>0</v>
          </cell>
          <cell r="Y11">
            <v>0</v>
          </cell>
          <cell r="Z11" t="str">
            <v>No</v>
          </cell>
          <cell r="AA11">
            <v>0</v>
          </cell>
          <cell r="AB11">
            <v>0</v>
          </cell>
          <cell r="AC11">
            <v>0</v>
          </cell>
          <cell r="AD11">
            <v>0</v>
          </cell>
          <cell r="AE11" t="str">
            <v>No</v>
          </cell>
          <cell r="AF11">
            <v>0</v>
          </cell>
          <cell r="AG11">
            <v>0</v>
          </cell>
          <cell r="AH11">
            <v>0</v>
          </cell>
          <cell r="AI11">
            <v>0</v>
          </cell>
          <cell r="AJ11" t="str">
            <v>No</v>
          </cell>
          <cell r="AK11">
            <v>0</v>
          </cell>
          <cell r="AL11">
            <v>0</v>
          </cell>
          <cell r="AM11">
            <v>0</v>
          </cell>
          <cell r="AN11">
            <v>0</v>
          </cell>
          <cell r="AO11" t="str">
            <v>No</v>
          </cell>
          <cell r="AP11">
            <v>0</v>
          </cell>
          <cell r="AQ11">
            <v>0</v>
          </cell>
          <cell r="AR11">
            <v>0</v>
          </cell>
          <cell r="AS11">
            <v>0</v>
          </cell>
          <cell r="AT11" t="str">
            <v>No</v>
          </cell>
          <cell r="AU11">
            <v>0</v>
          </cell>
          <cell r="AV11">
            <v>0</v>
          </cell>
          <cell r="AW11">
            <v>0</v>
          </cell>
        </row>
        <row r="12">
          <cell r="A12" t="str">
            <v>alot_m</v>
          </cell>
          <cell r="D12" t="str">
            <v>ALOT - math</v>
          </cell>
          <cell r="E12">
            <v>1</v>
          </cell>
          <cell r="F12" t="str">
            <v>Yes</v>
          </cell>
          <cell r="G12">
            <v>1</v>
          </cell>
          <cell r="H12">
            <v>2.5000000000000001E-2</v>
          </cell>
          <cell r="I12">
            <v>2.5000000000000001E-2</v>
          </cell>
          <cell r="J12">
            <v>1</v>
          </cell>
          <cell r="K12" t="str">
            <v>Yes</v>
          </cell>
          <cell r="L12">
            <v>1</v>
          </cell>
          <cell r="M12">
            <v>2.5000000000000001E-2</v>
          </cell>
          <cell r="N12">
            <v>2.5000000000000001E-2</v>
          </cell>
          <cell r="O12">
            <v>0</v>
          </cell>
          <cell r="P12" t="str">
            <v>No</v>
          </cell>
          <cell r="Q12">
            <v>0</v>
          </cell>
          <cell r="R12">
            <v>0</v>
          </cell>
          <cell r="S12">
            <v>0</v>
          </cell>
          <cell r="T12">
            <v>0</v>
          </cell>
          <cell r="U12" t="str">
            <v>No</v>
          </cell>
          <cell r="V12">
            <v>0</v>
          </cell>
          <cell r="W12">
            <v>0</v>
          </cell>
          <cell r="X12">
            <v>0</v>
          </cell>
          <cell r="Y12">
            <v>0</v>
          </cell>
          <cell r="Z12" t="str">
            <v>No</v>
          </cell>
          <cell r="AA12">
            <v>0</v>
          </cell>
          <cell r="AB12">
            <v>0</v>
          </cell>
          <cell r="AC12">
            <v>0</v>
          </cell>
          <cell r="AD12">
            <v>0</v>
          </cell>
          <cell r="AE12" t="str">
            <v>No</v>
          </cell>
          <cell r="AF12">
            <v>0</v>
          </cell>
          <cell r="AG12">
            <v>0</v>
          </cell>
          <cell r="AH12">
            <v>0</v>
          </cell>
          <cell r="AI12">
            <v>0</v>
          </cell>
          <cell r="AJ12" t="str">
            <v>No</v>
          </cell>
          <cell r="AK12">
            <v>0</v>
          </cell>
          <cell r="AL12">
            <v>0</v>
          </cell>
          <cell r="AM12">
            <v>0</v>
          </cell>
          <cell r="AN12">
            <v>0</v>
          </cell>
          <cell r="AO12" t="str">
            <v>No</v>
          </cell>
          <cell r="AP12">
            <v>0</v>
          </cell>
          <cell r="AQ12">
            <v>0</v>
          </cell>
          <cell r="AR12">
            <v>0</v>
          </cell>
          <cell r="AS12">
            <v>0</v>
          </cell>
          <cell r="AT12" t="str">
            <v>No</v>
          </cell>
          <cell r="AU12">
            <v>0</v>
          </cell>
          <cell r="AV12">
            <v>0</v>
          </cell>
          <cell r="AW12">
            <v>0</v>
          </cell>
        </row>
        <row r="13">
          <cell r="A13" t="str">
            <v>alot_r</v>
          </cell>
          <cell r="D13" t="str">
            <v>ALOT - reading</v>
          </cell>
          <cell r="E13">
            <v>1</v>
          </cell>
          <cell r="F13" t="str">
            <v>Yes</v>
          </cell>
          <cell r="G13">
            <v>1</v>
          </cell>
          <cell r="H13">
            <v>2.5000000000000001E-2</v>
          </cell>
          <cell r="I13">
            <v>2.5000000000000001E-2</v>
          </cell>
          <cell r="J13">
            <v>1</v>
          </cell>
          <cell r="K13" t="str">
            <v>Yes</v>
          </cell>
          <cell r="L13">
            <v>1</v>
          </cell>
          <cell r="M13">
            <v>2.5000000000000001E-2</v>
          </cell>
          <cell r="N13">
            <v>2.5000000000000001E-2</v>
          </cell>
          <cell r="O13">
            <v>0</v>
          </cell>
          <cell r="P13" t="str">
            <v>No</v>
          </cell>
          <cell r="Q13">
            <v>0</v>
          </cell>
          <cell r="R13">
            <v>0</v>
          </cell>
          <cell r="S13">
            <v>0</v>
          </cell>
          <cell r="T13">
            <v>0</v>
          </cell>
          <cell r="U13" t="str">
            <v>No</v>
          </cell>
          <cell r="V13">
            <v>0</v>
          </cell>
          <cell r="W13">
            <v>0</v>
          </cell>
          <cell r="X13">
            <v>0</v>
          </cell>
          <cell r="Y13">
            <v>0</v>
          </cell>
          <cell r="Z13" t="str">
            <v>No</v>
          </cell>
          <cell r="AA13">
            <v>0</v>
          </cell>
          <cell r="AB13">
            <v>0</v>
          </cell>
          <cell r="AC13">
            <v>0</v>
          </cell>
          <cell r="AD13">
            <v>0</v>
          </cell>
          <cell r="AE13" t="str">
            <v>No</v>
          </cell>
          <cell r="AF13">
            <v>0</v>
          </cell>
          <cell r="AG13">
            <v>0</v>
          </cell>
          <cell r="AH13">
            <v>0</v>
          </cell>
          <cell r="AI13">
            <v>0</v>
          </cell>
          <cell r="AJ13" t="str">
            <v>No</v>
          </cell>
          <cell r="AK13">
            <v>0</v>
          </cell>
          <cell r="AL13">
            <v>0</v>
          </cell>
          <cell r="AM13">
            <v>0</v>
          </cell>
          <cell r="AN13">
            <v>0</v>
          </cell>
          <cell r="AO13" t="str">
            <v>No</v>
          </cell>
          <cell r="AP13">
            <v>0</v>
          </cell>
          <cell r="AQ13">
            <v>0</v>
          </cell>
          <cell r="AR13">
            <v>0</v>
          </cell>
          <cell r="AS13">
            <v>0</v>
          </cell>
          <cell r="AT13" t="str">
            <v>No</v>
          </cell>
          <cell r="AU13">
            <v>0</v>
          </cell>
          <cell r="AV13">
            <v>0</v>
          </cell>
          <cell r="AW13">
            <v>0</v>
          </cell>
        </row>
        <row r="14">
          <cell r="A14" t="str">
            <v>hsgrowth_m</v>
          </cell>
          <cell r="D14" t="str">
            <v>Performance vs. expectation - math</v>
          </cell>
          <cell r="E14">
            <v>0</v>
          </cell>
          <cell r="F14" t="str">
            <v>No</v>
          </cell>
          <cell r="G14">
            <v>0</v>
          </cell>
          <cell r="H14">
            <v>0</v>
          </cell>
          <cell r="I14">
            <v>0</v>
          </cell>
          <cell r="J14">
            <v>0</v>
          </cell>
          <cell r="K14" t="str">
            <v>No</v>
          </cell>
          <cell r="L14">
            <v>0</v>
          </cell>
          <cell r="M14">
            <v>0</v>
          </cell>
          <cell r="N14">
            <v>0</v>
          </cell>
          <cell r="O14">
            <v>1</v>
          </cell>
          <cell r="P14" t="str">
            <v>No</v>
          </cell>
          <cell r="Q14">
            <v>0</v>
          </cell>
          <cell r="R14">
            <v>0.05</v>
          </cell>
          <cell r="S14">
            <v>0</v>
          </cell>
          <cell r="T14">
            <v>0</v>
          </cell>
          <cell r="U14" t="str">
            <v>No</v>
          </cell>
          <cell r="V14">
            <v>0</v>
          </cell>
          <cell r="W14">
            <v>0</v>
          </cell>
          <cell r="X14">
            <v>0</v>
          </cell>
          <cell r="Y14">
            <v>0</v>
          </cell>
          <cell r="Z14" t="str">
            <v>No</v>
          </cell>
          <cell r="AA14">
            <v>0</v>
          </cell>
          <cell r="AB14">
            <v>0</v>
          </cell>
          <cell r="AC14">
            <v>0</v>
          </cell>
          <cell r="AD14">
            <v>0</v>
          </cell>
          <cell r="AE14" t="str">
            <v>No</v>
          </cell>
          <cell r="AF14">
            <v>0</v>
          </cell>
          <cell r="AG14">
            <v>0</v>
          </cell>
          <cell r="AH14">
            <v>0</v>
          </cell>
          <cell r="AI14">
            <v>0</v>
          </cell>
          <cell r="AJ14" t="str">
            <v>No</v>
          </cell>
          <cell r="AK14">
            <v>0</v>
          </cell>
          <cell r="AL14">
            <v>0</v>
          </cell>
          <cell r="AM14">
            <v>0</v>
          </cell>
          <cell r="AN14">
            <v>0</v>
          </cell>
          <cell r="AO14" t="str">
            <v>No</v>
          </cell>
          <cell r="AP14">
            <v>0</v>
          </cell>
          <cell r="AQ14">
            <v>0</v>
          </cell>
          <cell r="AR14">
            <v>0</v>
          </cell>
          <cell r="AS14">
            <v>0</v>
          </cell>
          <cell r="AT14" t="str">
            <v>No</v>
          </cell>
          <cell r="AU14">
            <v>0</v>
          </cell>
          <cell r="AV14">
            <v>0</v>
          </cell>
          <cell r="AW14">
            <v>0</v>
          </cell>
        </row>
        <row r="15">
          <cell r="A15" t="str">
            <v>hsgrowth_r</v>
          </cell>
          <cell r="D15" t="str">
            <v>Performance vs. expectation - reading</v>
          </cell>
          <cell r="E15">
            <v>0</v>
          </cell>
          <cell r="F15" t="str">
            <v>No</v>
          </cell>
          <cell r="G15">
            <v>0</v>
          </cell>
          <cell r="H15">
            <v>0</v>
          </cell>
          <cell r="I15">
            <v>0</v>
          </cell>
          <cell r="J15">
            <v>0</v>
          </cell>
          <cell r="K15" t="str">
            <v>No</v>
          </cell>
          <cell r="L15">
            <v>0</v>
          </cell>
          <cell r="M15">
            <v>0</v>
          </cell>
          <cell r="N15">
            <v>0</v>
          </cell>
          <cell r="O15">
            <v>1</v>
          </cell>
          <cell r="P15" t="str">
            <v>No</v>
          </cell>
          <cell r="Q15">
            <v>0</v>
          </cell>
          <cell r="R15">
            <v>0.05</v>
          </cell>
          <cell r="S15">
            <v>0</v>
          </cell>
          <cell r="T15">
            <v>0</v>
          </cell>
          <cell r="U15" t="str">
            <v>No</v>
          </cell>
          <cell r="V15">
            <v>0</v>
          </cell>
          <cell r="W15">
            <v>0</v>
          </cell>
          <cell r="X15">
            <v>0</v>
          </cell>
          <cell r="Y15">
            <v>0</v>
          </cell>
          <cell r="Z15" t="str">
            <v>No</v>
          </cell>
          <cell r="AA15">
            <v>0</v>
          </cell>
          <cell r="AB15">
            <v>0</v>
          </cell>
          <cell r="AC15">
            <v>0</v>
          </cell>
          <cell r="AD15">
            <v>0</v>
          </cell>
          <cell r="AE15" t="str">
            <v>No</v>
          </cell>
          <cell r="AF15">
            <v>0</v>
          </cell>
          <cell r="AG15">
            <v>0</v>
          </cell>
          <cell r="AH15">
            <v>0</v>
          </cell>
          <cell r="AI15">
            <v>0</v>
          </cell>
          <cell r="AJ15" t="str">
            <v>No</v>
          </cell>
          <cell r="AK15">
            <v>0</v>
          </cell>
          <cell r="AL15">
            <v>0</v>
          </cell>
          <cell r="AM15">
            <v>0</v>
          </cell>
          <cell r="AN15">
            <v>0</v>
          </cell>
          <cell r="AO15" t="str">
            <v>No</v>
          </cell>
          <cell r="AP15">
            <v>0</v>
          </cell>
          <cell r="AQ15">
            <v>0</v>
          </cell>
          <cell r="AR15">
            <v>0</v>
          </cell>
          <cell r="AS15">
            <v>0</v>
          </cell>
          <cell r="AT15" t="str">
            <v>No</v>
          </cell>
          <cell r="AU15">
            <v>0</v>
          </cell>
          <cell r="AV15">
            <v>0</v>
          </cell>
          <cell r="AW15">
            <v>0</v>
          </cell>
        </row>
        <row r="16">
          <cell r="A16" t="str">
            <v>ss_progress</v>
          </cell>
          <cell r="D16" t="str">
            <v>School specified</v>
          </cell>
          <cell r="E16">
            <v>0</v>
          </cell>
          <cell r="F16" t="str">
            <v>No</v>
          </cell>
          <cell r="G16">
            <v>0</v>
          </cell>
          <cell r="H16">
            <v>0</v>
          </cell>
          <cell r="I16">
            <v>0</v>
          </cell>
          <cell r="J16">
            <v>0</v>
          </cell>
          <cell r="K16" t="str">
            <v>No</v>
          </cell>
          <cell r="L16">
            <v>0</v>
          </cell>
          <cell r="M16">
            <v>0</v>
          </cell>
          <cell r="N16">
            <v>0</v>
          </cell>
          <cell r="O16">
            <v>0</v>
          </cell>
          <cell r="P16" t="str">
            <v>No</v>
          </cell>
          <cell r="Q16">
            <v>0</v>
          </cell>
          <cell r="R16">
            <v>0</v>
          </cell>
          <cell r="S16">
            <v>0</v>
          </cell>
          <cell r="T16">
            <v>1</v>
          </cell>
          <cell r="U16" t="str">
            <v>Yes</v>
          </cell>
          <cell r="V16">
            <v>1</v>
          </cell>
          <cell r="W16">
            <v>0.15</v>
          </cell>
          <cell r="X16">
            <v>0.15</v>
          </cell>
          <cell r="Y16">
            <v>1</v>
          </cell>
          <cell r="Z16" t="str">
            <v>Yes</v>
          </cell>
          <cell r="AA16">
            <v>1</v>
          </cell>
          <cell r="AB16">
            <v>0.2</v>
          </cell>
          <cell r="AC16">
            <v>0.2</v>
          </cell>
          <cell r="AD16">
            <v>1</v>
          </cell>
          <cell r="AE16" t="str">
            <v>Yes</v>
          </cell>
          <cell r="AF16">
            <v>1</v>
          </cell>
          <cell r="AG16">
            <v>0.25</v>
          </cell>
          <cell r="AH16">
            <v>0.25</v>
          </cell>
          <cell r="AI16">
            <v>1</v>
          </cell>
          <cell r="AJ16" t="str">
            <v>Yes</v>
          </cell>
          <cell r="AK16">
            <v>1</v>
          </cell>
          <cell r="AL16">
            <v>0.1</v>
          </cell>
          <cell r="AM16">
            <v>0.1</v>
          </cell>
          <cell r="AN16">
            <v>1</v>
          </cell>
          <cell r="AO16" t="str">
            <v>Yes</v>
          </cell>
          <cell r="AP16">
            <v>1</v>
          </cell>
          <cell r="AQ16">
            <v>0.1</v>
          </cell>
          <cell r="AR16">
            <v>0.1</v>
          </cell>
          <cell r="AS16">
            <v>1</v>
          </cell>
          <cell r="AT16" t="str">
            <v>Yes</v>
          </cell>
          <cell r="AU16">
            <v>1</v>
          </cell>
          <cell r="AV16">
            <v>0.1</v>
          </cell>
          <cell r="AW16">
            <v>0.1</v>
          </cell>
        </row>
        <row r="18">
          <cell r="C18" t="str">
            <v>Student achievement level</v>
          </cell>
          <cell r="E18" t="str">
            <v>Weight</v>
          </cell>
          <cell r="F18">
            <v>0.25</v>
          </cell>
          <cell r="J18" t="str">
            <v>Weight</v>
          </cell>
          <cell r="K18">
            <v>0.25</v>
          </cell>
          <cell r="O18" t="str">
            <v>Weight</v>
          </cell>
          <cell r="P18">
            <v>0.2</v>
          </cell>
          <cell r="T18" t="str">
            <v>Weight</v>
          </cell>
          <cell r="U18">
            <v>0.35</v>
          </cell>
          <cell r="Y18" t="str">
            <v>Weight</v>
          </cell>
          <cell r="Z18">
            <v>0.25</v>
          </cell>
          <cell r="AD18" t="str">
            <v>Weight</v>
          </cell>
          <cell r="AE18">
            <v>0.25</v>
          </cell>
          <cell r="AI18" t="str">
            <v>Weight</v>
          </cell>
          <cell r="AJ18">
            <v>0.2</v>
          </cell>
          <cell r="AN18" t="str">
            <v>Weight</v>
          </cell>
          <cell r="AO18">
            <v>0.25</v>
          </cell>
          <cell r="AS18" t="str">
            <v>Weight</v>
          </cell>
          <cell r="AT18">
            <v>0.25</v>
          </cell>
        </row>
        <row r="19">
          <cell r="E19" t="str">
            <v>relative factor</v>
          </cell>
          <cell r="F19" t="str">
            <v>data available</v>
          </cell>
          <cell r="H19" t="str">
            <v>intended weight</v>
          </cell>
          <cell r="I19" t="str">
            <v>current weight</v>
          </cell>
          <cell r="J19" t="str">
            <v>relative factor</v>
          </cell>
          <cell r="K19" t="str">
            <v>data available</v>
          </cell>
          <cell r="M19" t="str">
            <v>intended weight</v>
          </cell>
          <cell r="N19" t="str">
            <v>current weight</v>
          </cell>
          <cell r="O19" t="str">
            <v>relative factor</v>
          </cell>
          <cell r="P19" t="str">
            <v>data available</v>
          </cell>
          <cell r="R19" t="str">
            <v>intended weight</v>
          </cell>
          <cell r="S19" t="str">
            <v>current weight</v>
          </cell>
          <cell r="T19" t="str">
            <v>relative factor</v>
          </cell>
          <cell r="U19" t="str">
            <v>data available</v>
          </cell>
          <cell r="W19" t="str">
            <v>intended weight</v>
          </cell>
          <cell r="X19" t="str">
            <v>current weight</v>
          </cell>
          <cell r="Y19" t="str">
            <v>relative factor</v>
          </cell>
          <cell r="Z19" t="str">
            <v>data available</v>
          </cell>
          <cell r="AB19" t="str">
            <v>intended weight</v>
          </cell>
          <cell r="AC19" t="str">
            <v>current weight</v>
          </cell>
          <cell r="AD19" t="str">
            <v>relative factor</v>
          </cell>
          <cell r="AE19" t="str">
            <v>data available</v>
          </cell>
          <cell r="AG19" t="str">
            <v>intended weight</v>
          </cell>
          <cell r="AH19" t="str">
            <v>current weight</v>
          </cell>
          <cell r="AI19" t="str">
            <v>relative factor</v>
          </cell>
          <cell r="AJ19" t="str">
            <v>data available</v>
          </cell>
          <cell r="AL19" t="str">
            <v>intended weight</v>
          </cell>
          <cell r="AM19" t="str">
            <v>current weight</v>
          </cell>
          <cell r="AN19" t="str">
            <v>relative factor</v>
          </cell>
          <cell r="AO19" t="str">
            <v>data available</v>
          </cell>
          <cell r="AQ19" t="str">
            <v>intended weight</v>
          </cell>
          <cell r="AR19" t="str">
            <v>current weight</v>
          </cell>
          <cell r="AS19" t="str">
            <v>relative factor</v>
          </cell>
          <cell r="AT19" t="str">
            <v>data available</v>
          </cell>
          <cell r="AV19" t="str">
            <v>intended weight</v>
          </cell>
          <cell r="AW19" t="str">
            <v>current weight</v>
          </cell>
        </row>
        <row r="20">
          <cell r="A20" t="str">
            <v>dccas_m_prof_plus</v>
          </cell>
          <cell r="D20" t="str">
            <v>DC-CAS Math - at least proficient</v>
          </cell>
          <cell r="E20">
            <v>3</v>
          </cell>
          <cell r="F20" t="str">
            <v>Yes</v>
          </cell>
          <cell r="G20">
            <v>1</v>
          </cell>
          <cell r="H20">
            <v>7.4999999999999997E-2</v>
          </cell>
          <cell r="I20">
            <v>7.4999999999999997E-2</v>
          </cell>
          <cell r="J20">
            <v>3</v>
          </cell>
          <cell r="K20" t="str">
            <v>Yes</v>
          </cell>
          <cell r="L20">
            <v>1</v>
          </cell>
          <cell r="M20">
            <v>7.4999999999999997E-2</v>
          </cell>
          <cell r="N20">
            <v>7.4999999999999997E-2</v>
          </cell>
          <cell r="O20">
            <v>2</v>
          </cell>
          <cell r="P20" t="str">
            <v>Yes</v>
          </cell>
          <cell r="Q20">
            <v>1</v>
          </cell>
          <cell r="R20">
            <v>0.05</v>
          </cell>
          <cell r="S20">
            <v>0.05</v>
          </cell>
          <cell r="T20">
            <v>0</v>
          </cell>
          <cell r="U20" t="str">
            <v>No</v>
          </cell>
          <cell r="V20">
            <v>0</v>
          </cell>
          <cell r="W20">
            <v>0</v>
          </cell>
          <cell r="X20">
            <v>0</v>
          </cell>
          <cell r="Y20">
            <v>1</v>
          </cell>
          <cell r="Z20" t="str">
            <v>Yes</v>
          </cell>
          <cell r="AA20">
            <v>1</v>
          </cell>
          <cell r="AB20">
            <v>2.5000000000000001E-2</v>
          </cell>
          <cell r="AC20">
            <v>2.5000000000000001E-2</v>
          </cell>
          <cell r="AD20">
            <v>0</v>
          </cell>
          <cell r="AE20" t="str">
            <v>Yes</v>
          </cell>
          <cell r="AF20">
            <v>1</v>
          </cell>
          <cell r="AG20">
            <v>0</v>
          </cell>
          <cell r="AH20">
            <v>0</v>
          </cell>
          <cell r="AI20">
            <v>0</v>
          </cell>
          <cell r="AJ20" t="str">
            <v>Yes</v>
          </cell>
          <cell r="AK20">
            <v>1</v>
          </cell>
          <cell r="AL20">
            <v>0</v>
          </cell>
          <cell r="AM20">
            <v>0</v>
          </cell>
          <cell r="AN20">
            <v>0</v>
          </cell>
          <cell r="AO20" t="str">
            <v>Yes</v>
          </cell>
          <cell r="AP20">
            <v>1</v>
          </cell>
          <cell r="AQ20">
            <v>0</v>
          </cell>
          <cell r="AR20">
            <v>0</v>
          </cell>
          <cell r="AS20">
            <v>0</v>
          </cell>
          <cell r="AT20" t="str">
            <v>Yes</v>
          </cell>
          <cell r="AU20">
            <v>1</v>
          </cell>
          <cell r="AV20">
            <v>0</v>
          </cell>
          <cell r="AW20">
            <v>0</v>
          </cell>
        </row>
        <row r="21">
          <cell r="A21" t="str">
            <v>dccas_r_prof_plus</v>
          </cell>
          <cell r="D21" t="str">
            <v>DC-CAS Reading - at least proficient</v>
          </cell>
          <cell r="E21">
            <v>3</v>
          </cell>
          <cell r="F21" t="str">
            <v>Yes</v>
          </cell>
          <cell r="G21">
            <v>1</v>
          </cell>
          <cell r="H21">
            <v>7.4999999999999997E-2</v>
          </cell>
          <cell r="I21">
            <v>7.4999999999999997E-2</v>
          </cell>
          <cell r="J21">
            <v>3</v>
          </cell>
          <cell r="K21" t="str">
            <v>Yes</v>
          </cell>
          <cell r="L21">
            <v>1</v>
          </cell>
          <cell r="M21">
            <v>7.4999999999999997E-2</v>
          </cell>
          <cell r="N21">
            <v>7.4999999999999997E-2</v>
          </cell>
          <cell r="O21">
            <v>2</v>
          </cell>
          <cell r="P21" t="str">
            <v>Yes</v>
          </cell>
          <cell r="Q21">
            <v>1</v>
          </cell>
          <cell r="R21">
            <v>0.05</v>
          </cell>
          <cell r="S21">
            <v>0.05</v>
          </cell>
          <cell r="T21">
            <v>0</v>
          </cell>
          <cell r="U21" t="str">
            <v>No</v>
          </cell>
          <cell r="V21">
            <v>0</v>
          </cell>
          <cell r="W21">
            <v>0</v>
          </cell>
          <cell r="X21">
            <v>0</v>
          </cell>
          <cell r="Y21">
            <v>1</v>
          </cell>
          <cell r="Z21" t="str">
            <v>Yes</v>
          </cell>
          <cell r="AA21">
            <v>1</v>
          </cell>
          <cell r="AB21">
            <v>2.5000000000000001E-2</v>
          </cell>
          <cell r="AC21">
            <v>2.5000000000000001E-2</v>
          </cell>
          <cell r="AD21">
            <v>0</v>
          </cell>
          <cell r="AE21" t="str">
            <v>Yes</v>
          </cell>
          <cell r="AF21">
            <v>1</v>
          </cell>
          <cell r="AG21">
            <v>0</v>
          </cell>
          <cell r="AH21">
            <v>0</v>
          </cell>
          <cell r="AI21">
            <v>0</v>
          </cell>
          <cell r="AJ21" t="str">
            <v>Yes</v>
          </cell>
          <cell r="AK21">
            <v>1</v>
          </cell>
          <cell r="AL21">
            <v>0</v>
          </cell>
          <cell r="AM21">
            <v>0</v>
          </cell>
          <cell r="AN21">
            <v>0</v>
          </cell>
          <cell r="AO21" t="str">
            <v>Yes</v>
          </cell>
          <cell r="AP21">
            <v>1</v>
          </cell>
          <cell r="AQ21">
            <v>0</v>
          </cell>
          <cell r="AR21">
            <v>0</v>
          </cell>
          <cell r="AS21">
            <v>0</v>
          </cell>
          <cell r="AT21" t="str">
            <v>Yes</v>
          </cell>
          <cell r="AU21">
            <v>1</v>
          </cell>
          <cell r="AV21">
            <v>0</v>
          </cell>
          <cell r="AW21">
            <v>0</v>
          </cell>
        </row>
        <row r="22">
          <cell r="A22" t="str">
            <v>dccas_m_adv</v>
          </cell>
          <cell r="D22" t="str">
            <v>DC-CAS Math - advanced proficient</v>
          </cell>
          <cell r="E22">
            <v>2</v>
          </cell>
          <cell r="F22" t="str">
            <v>Yes</v>
          </cell>
          <cell r="G22">
            <v>1</v>
          </cell>
          <cell r="H22">
            <v>0.05</v>
          </cell>
          <cell r="I22">
            <v>0.05</v>
          </cell>
          <cell r="J22">
            <v>2</v>
          </cell>
          <cell r="K22" t="str">
            <v>Yes</v>
          </cell>
          <cell r="L22">
            <v>1</v>
          </cell>
          <cell r="M22">
            <v>0.05</v>
          </cell>
          <cell r="N22">
            <v>0.05</v>
          </cell>
          <cell r="O22">
            <v>1</v>
          </cell>
          <cell r="P22" t="str">
            <v>Yes</v>
          </cell>
          <cell r="Q22">
            <v>1</v>
          </cell>
          <cell r="R22">
            <v>2.5000000000000001E-2</v>
          </cell>
          <cell r="S22">
            <v>2.5000000000000001E-2</v>
          </cell>
          <cell r="T22">
            <v>0</v>
          </cell>
          <cell r="U22" t="str">
            <v>No</v>
          </cell>
          <cell r="V22">
            <v>0</v>
          </cell>
          <cell r="W22">
            <v>0</v>
          </cell>
          <cell r="X22">
            <v>0</v>
          </cell>
          <cell r="Y22">
            <v>1</v>
          </cell>
          <cell r="Z22" t="str">
            <v>Yes</v>
          </cell>
          <cell r="AA22">
            <v>1</v>
          </cell>
          <cell r="AB22">
            <v>2.5000000000000001E-2</v>
          </cell>
          <cell r="AC22">
            <v>2.5000000000000001E-2</v>
          </cell>
          <cell r="AD22">
            <v>0</v>
          </cell>
          <cell r="AE22" t="str">
            <v>Yes</v>
          </cell>
          <cell r="AF22">
            <v>1</v>
          </cell>
          <cell r="AG22">
            <v>0</v>
          </cell>
          <cell r="AH22">
            <v>0</v>
          </cell>
          <cell r="AI22">
            <v>0</v>
          </cell>
          <cell r="AJ22" t="str">
            <v>Yes</v>
          </cell>
          <cell r="AK22">
            <v>1</v>
          </cell>
          <cell r="AL22">
            <v>0</v>
          </cell>
          <cell r="AM22">
            <v>0</v>
          </cell>
          <cell r="AN22">
            <v>0</v>
          </cell>
          <cell r="AO22" t="str">
            <v>Yes</v>
          </cell>
          <cell r="AP22">
            <v>1</v>
          </cell>
          <cell r="AQ22">
            <v>0</v>
          </cell>
          <cell r="AR22">
            <v>0</v>
          </cell>
          <cell r="AS22">
            <v>0</v>
          </cell>
          <cell r="AT22" t="str">
            <v>Yes</v>
          </cell>
          <cell r="AU22">
            <v>1</v>
          </cell>
          <cell r="AV22">
            <v>0</v>
          </cell>
          <cell r="AW22">
            <v>0</v>
          </cell>
        </row>
        <row r="23">
          <cell r="A23" t="str">
            <v>dccas_r_adv</v>
          </cell>
          <cell r="D23" t="str">
            <v>DC-CAS Reading - advanced proficient</v>
          </cell>
          <cell r="E23">
            <v>2</v>
          </cell>
          <cell r="F23" t="str">
            <v>Yes</v>
          </cell>
          <cell r="G23">
            <v>1</v>
          </cell>
          <cell r="H23">
            <v>0.05</v>
          </cell>
          <cell r="I23">
            <v>0.05</v>
          </cell>
          <cell r="J23">
            <v>2</v>
          </cell>
          <cell r="K23" t="str">
            <v>Yes</v>
          </cell>
          <cell r="L23">
            <v>1</v>
          </cell>
          <cell r="M23">
            <v>0.05</v>
          </cell>
          <cell r="N23">
            <v>0.05</v>
          </cell>
          <cell r="O23">
            <v>1</v>
          </cell>
          <cell r="P23" t="str">
            <v>Yes</v>
          </cell>
          <cell r="Q23">
            <v>1</v>
          </cell>
          <cell r="R23">
            <v>2.5000000000000001E-2</v>
          </cell>
          <cell r="S23">
            <v>2.5000000000000001E-2</v>
          </cell>
          <cell r="T23">
            <v>0</v>
          </cell>
          <cell r="U23" t="str">
            <v>No</v>
          </cell>
          <cell r="V23">
            <v>0</v>
          </cell>
          <cell r="W23">
            <v>0</v>
          </cell>
          <cell r="X23">
            <v>0</v>
          </cell>
          <cell r="Y23">
            <v>1</v>
          </cell>
          <cell r="Z23" t="str">
            <v>Yes</v>
          </cell>
          <cell r="AA23">
            <v>1</v>
          </cell>
          <cell r="AB23">
            <v>2.5000000000000001E-2</v>
          </cell>
          <cell r="AC23">
            <v>2.5000000000000001E-2</v>
          </cell>
          <cell r="AD23">
            <v>0</v>
          </cell>
          <cell r="AE23" t="str">
            <v>Yes</v>
          </cell>
          <cell r="AF23">
            <v>1</v>
          </cell>
          <cell r="AG23">
            <v>0</v>
          </cell>
          <cell r="AH23">
            <v>0</v>
          </cell>
          <cell r="AI23">
            <v>0</v>
          </cell>
          <cell r="AJ23" t="str">
            <v>Yes</v>
          </cell>
          <cell r="AK23">
            <v>1</v>
          </cell>
          <cell r="AL23">
            <v>0</v>
          </cell>
          <cell r="AM23">
            <v>0</v>
          </cell>
          <cell r="AN23">
            <v>0</v>
          </cell>
          <cell r="AO23" t="str">
            <v>Yes</v>
          </cell>
          <cell r="AP23">
            <v>1</v>
          </cell>
          <cell r="AQ23">
            <v>0</v>
          </cell>
          <cell r="AR23">
            <v>0</v>
          </cell>
          <cell r="AS23">
            <v>0</v>
          </cell>
          <cell r="AT23" t="str">
            <v>Yes</v>
          </cell>
          <cell r="AU23">
            <v>1</v>
          </cell>
          <cell r="AV23">
            <v>0</v>
          </cell>
          <cell r="AW23">
            <v>0</v>
          </cell>
        </row>
        <row r="24">
          <cell r="A24" t="str">
            <v>apscore</v>
          </cell>
          <cell r="D24" t="str">
            <v>AP score</v>
          </cell>
          <cell r="E24">
            <v>0</v>
          </cell>
          <cell r="F24" t="str">
            <v>No</v>
          </cell>
          <cell r="G24">
            <v>0</v>
          </cell>
          <cell r="H24">
            <v>0</v>
          </cell>
          <cell r="I24">
            <v>0</v>
          </cell>
          <cell r="J24">
            <v>0</v>
          </cell>
          <cell r="K24" t="str">
            <v>No</v>
          </cell>
          <cell r="L24">
            <v>0</v>
          </cell>
          <cell r="M24">
            <v>0</v>
          </cell>
          <cell r="N24">
            <v>0</v>
          </cell>
          <cell r="O24">
            <v>2</v>
          </cell>
          <cell r="P24" t="str">
            <v>Yes</v>
          </cell>
          <cell r="Q24">
            <v>1</v>
          </cell>
          <cell r="R24">
            <v>0.05</v>
          </cell>
          <cell r="S24">
            <v>0.05</v>
          </cell>
          <cell r="T24">
            <v>0</v>
          </cell>
          <cell r="U24" t="str">
            <v>No</v>
          </cell>
          <cell r="V24">
            <v>0</v>
          </cell>
          <cell r="W24">
            <v>0</v>
          </cell>
          <cell r="X24">
            <v>0</v>
          </cell>
          <cell r="Y24">
            <v>0</v>
          </cell>
          <cell r="Z24" t="str">
            <v>No</v>
          </cell>
          <cell r="AA24">
            <v>0</v>
          </cell>
          <cell r="AB24">
            <v>0</v>
          </cell>
          <cell r="AC24">
            <v>0</v>
          </cell>
          <cell r="AD24">
            <v>0</v>
          </cell>
          <cell r="AE24" t="str">
            <v>Yes</v>
          </cell>
          <cell r="AF24">
            <v>1</v>
          </cell>
          <cell r="AG24">
            <v>0</v>
          </cell>
          <cell r="AH24">
            <v>0</v>
          </cell>
          <cell r="AI24">
            <v>0</v>
          </cell>
          <cell r="AJ24" t="str">
            <v>Yes</v>
          </cell>
          <cell r="AK24">
            <v>1</v>
          </cell>
          <cell r="AL24">
            <v>0</v>
          </cell>
          <cell r="AM24">
            <v>0</v>
          </cell>
          <cell r="AN24">
            <v>0</v>
          </cell>
          <cell r="AO24" t="str">
            <v>No</v>
          </cell>
          <cell r="AP24">
            <v>0</v>
          </cell>
          <cell r="AQ24">
            <v>0</v>
          </cell>
          <cell r="AR24">
            <v>0</v>
          </cell>
          <cell r="AS24">
            <v>0</v>
          </cell>
          <cell r="AT24" t="str">
            <v>No</v>
          </cell>
          <cell r="AU24">
            <v>0</v>
          </cell>
          <cell r="AV24">
            <v>0</v>
          </cell>
          <cell r="AW24">
            <v>0</v>
          </cell>
        </row>
        <row r="25">
          <cell r="A25" t="str">
            <v>ss_achievement</v>
          </cell>
          <cell r="D25" t="str">
            <v>School specified</v>
          </cell>
          <cell r="E25">
            <v>0</v>
          </cell>
          <cell r="F25" t="str">
            <v>No</v>
          </cell>
          <cell r="G25">
            <v>0</v>
          </cell>
          <cell r="H25">
            <v>0</v>
          </cell>
          <cell r="I25">
            <v>0</v>
          </cell>
          <cell r="J25">
            <v>0</v>
          </cell>
          <cell r="K25" t="str">
            <v>No</v>
          </cell>
          <cell r="L25">
            <v>0</v>
          </cell>
          <cell r="M25">
            <v>0</v>
          </cell>
          <cell r="N25">
            <v>0</v>
          </cell>
          <cell r="O25">
            <v>0</v>
          </cell>
          <cell r="P25" t="str">
            <v>No</v>
          </cell>
          <cell r="Q25">
            <v>0</v>
          </cell>
          <cell r="R25">
            <v>0</v>
          </cell>
          <cell r="S25">
            <v>0</v>
          </cell>
          <cell r="T25">
            <v>1</v>
          </cell>
          <cell r="U25" t="str">
            <v>Yes</v>
          </cell>
          <cell r="V25">
            <v>1</v>
          </cell>
          <cell r="W25">
            <v>0.35</v>
          </cell>
          <cell r="X25">
            <v>0.35</v>
          </cell>
          <cell r="Y25">
            <v>6</v>
          </cell>
          <cell r="Z25" t="str">
            <v>Yes</v>
          </cell>
          <cell r="AA25">
            <v>1</v>
          </cell>
          <cell r="AB25">
            <v>0.15</v>
          </cell>
          <cell r="AC25">
            <v>0.15</v>
          </cell>
          <cell r="AD25">
            <v>1</v>
          </cell>
          <cell r="AE25" t="str">
            <v>Yes</v>
          </cell>
          <cell r="AF25">
            <v>1</v>
          </cell>
          <cell r="AG25">
            <v>0.25</v>
          </cell>
          <cell r="AH25">
            <v>0.25</v>
          </cell>
          <cell r="AI25">
            <v>1</v>
          </cell>
          <cell r="AJ25" t="str">
            <v>Yes</v>
          </cell>
          <cell r="AK25">
            <v>1</v>
          </cell>
          <cell r="AL25">
            <v>0.2</v>
          </cell>
          <cell r="AM25">
            <v>0.2</v>
          </cell>
          <cell r="AN25">
            <v>1</v>
          </cell>
          <cell r="AO25" t="str">
            <v>Yes</v>
          </cell>
          <cell r="AP25">
            <v>1</v>
          </cell>
          <cell r="AQ25">
            <v>0.25</v>
          </cell>
          <cell r="AR25">
            <v>0.25</v>
          </cell>
          <cell r="AS25">
            <v>1</v>
          </cell>
          <cell r="AT25" t="str">
            <v>Yes</v>
          </cell>
          <cell r="AU25">
            <v>1</v>
          </cell>
          <cell r="AV25">
            <v>0.25</v>
          </cell>
          <cell r="AW25">
            <v>0.25</v>
          </cell>
        </row>
        <row r="27">
          <cell r="C27" t="str">
            <v>Gateway</v>
          </cell>
          <cell r="E27" t="str">
            <v>Weight</v>
          </cell>
          <cell r="F27">
            <v>0.1</v>
          </cell>
          <cell r="J27" t="str">
            <v>Weight</v>
          </cell>
          <cell r="K27">
            <v>0.1</v>
          </cell>
          <cell r="O27" t="str">
            <v>Weight</v>
          </cell>
          <cell r="P27">
            <v>0.25</v>
          </cell>
          <cell r="T27" t="str">
            <v>Weight</v>
          </cell>
          <cell r="U27">
            <v>0.15</v>
          </cell>
          <cell r="Y27" t="str">
            <v>Weight</v>
          </cell>
          <cell r="Z27">
            <v>0.1</v>
          </cell>
          <cell r="AD27" t="str">
            <v>Weight</v>
          </cell>
          <cell r="AE27">
            <v>0.1</v>
          </cell>
          <cell r="AI27" t="str">
            <v>Weight</v>
          </cell>
          <cell r="AJ27">
            <v>0.25</v>
          </cell>
          <cell r="AN27" t="str">
            <v>Weight</v>
          </cell>
          <cell r="AO27">
            <v>0.3</v>
          </cell>
          <cell r="AS27" t="str">
            <v>Weight</v>
          </cell>
          <cell r="AT27">
            <v>0.25</v>
          </cell>
        </row>
        <row r="28">
          <cell r="E28" t="str">
            <v>relative factor</v>
          </cell>
          <cell r="F28" t="str">
            <v>data available</v>
          </cell>
          <cell r="H28" t="str">
            <v>intended weight</v>
          </cell>
          <cell r="I28" t="str">
            <v>current weight</v>
          </cell>
          <cell r="J28" t="str">
            <v>relative factor</v>
          </cell>
          <cell r="K28" t="str">
            <v>data available</v>
          </cell>
          <cell r="M28" t="str">
            <v>intended weight</v>
          </cell>
          <cell r="N28" t="str">
            <v>current weight</v>
          </cell>
          <cell r="O28" t="str">
            <v>relative factor</v>
          </cell>
          <cell r="P28" t="str">
            <v>data available</v>
          </cell>
          <cell r="R28" t="str">
            <v>intended weight</v>
          </cell>
          <cell r="S28" t="str">
            <v>current weight</v>
          </cell>
          <cell r="T28" t="str">
            <v>relative factor</v>
          </cell>
          <cell r="U28" t="str">
            <v>data available</v>
          </cell>
          <cell r="W28" t="str">
            <v>intended weight</v>
          </cell>
          <cell r="X28" t="str">
            <v>current weight</v>
          </cell>
          <cell r="Y28" t="str">
            <v>relative factor</v>
          </cell>
          <cell r="Z28" t="str">
            <v>data available</v>
          </cell>
          <cell r="AB28" t="str">
            <v>intended weight</v>
          </cell>
          <cell r="AC28" t="str">
            <v>current weight</v>
          </cell>
          <cell r="AD28" t="str">
            <v>relative factor</v>
          </cell>
          <cell r="AE28" t="str">
            <v>data available</v>
          </cell>
          <cell r="AG28" t="str">
            <v>intended weight</v>
          </cell>
          <cell r="AH28" t="str">
            <v>current weight</v>
          </cell>
          <cell r="AI28" t="str">
            <v>relative factor</v>
          </cell>
          <cell r="AJ28" t="str">
            <v>data available</v>
          </cell>
          <cell r="AL28" t="str">
            <v>intended weight</v>
          </cell>
          <cell r="AM28" t="str">
            <v>current weight</v>
          </cell>
          <cell r="AN28" t="str">
            <v>relative factor</v>
          </cell>
          <cell r="AO28" t="str">
            <v>data available</v>
          </cell>
          <cell r="AQ28" t="str">
            <v>intended weight</v>
          </cell>
          <cell r="AR28" t="str">
            <v>current weight</v>
          </cell>
          <cell r="AS28" t="str">
            <v>relative factor</v>
          </cell>
          <cell r="AT28" t="str">
            <v>data available</v>
          </cell>
          <cell r="AV28" t="str">
            <v>intended weight</v>
          </cell>
          <cell r="AW28" t="str">
            <v>current weight</v>
          </cell>
        </row>
        <row r="29">
          <cell r="A29" t="str">
            <v>3rd_read</v>
          </cell>
          <cell r="D29" t="str">
            <v>3rd grade reading</v>
          </cell>
          <cell r="E29">
            <v>1</v>
          </cell>
          <cell r="F29" t="str">
            <v>Yes</v>
          </cell>
          <cell r="G29">
            <v>1</v>
          </cell>
          <cell r="H29">
            <v>0.1</v>
          </cell>
          <cell r="I29">
            <v>0.1</v>
          </cell>
          <cell r="J29">
            <v>0</v>
          </cell>
          <cell r="K29" t="str">
            <v>No</v>
          </cell>
          <cell r="L29">
            <v>0</v>
          </cell>
          <cell r="M29">
            <v>0</v>
          </cell>
          <cell r="N29">
            <v>0</v>
          </cell>
          <cell r="O29">
            <v>0</v>
          </cell>
          <cell r="P29" t="str">
            <v>No</v>
          </cell>
          <cell r="Q29">
            <v>0</v>
          </cell>
          <cell r="R29">
            <v>0</v>
          </cell>
          <cell r="S29">
            <v>0</v>
          </cell>
          <cell r="T29">
            <v>0</v>
          </cell>
          <cell r="U29" t="str">
            <v>No</v>
          </cell>
          <cell r="V29">
            <v>0</v>
          </cell>
          <cell r="W29">
            <v>0</v>
          </cell>
          <cell r="X29">
            <v>0</v>
          </cell>
          <cell r="Y29">
            <v>1</v>
          </cell>
          <cell r="Z29" t="str">
            <v>Yes</v>
          </cell>
          <cell r="AA29">
            <v>1</v>
          </cell>
          <cell r="AB29">
            <v>0.05</v>
          </cell>
          <cell r="AC29">
            <v>0.05</v>
          </cell>
          <cell r="AD29">
            <v>0</v>
          </cell>
          <cell r="AE29" t="str">
            <v>Yes</v>
          </cell>
          <cell r="AF29">
            <v>1</v>
          </cell>
          <cell r="AG29">
            <v>0</v>
          </cell>
          <cell r="AH29">
            <v>0</v>
          </cell>
          <cell r="AI29">
            <v>0</v>
          </cell>
          <cell r="AJ29" t="str">
            <v>Yes</v>
          </cell>
          <cell r="AK29">
            <v>1</v>
          </cell>
          <cell r="AL29">
            <v>0</v>
          </cell>
          <cell r="AM29">
            <v>0</v>
          </cell>
          <cell r="AN29">
            <v>0</v>
          </cell>
          <cell r="AO29" t="str">
            <v>Yes</v>
          </cell>
          <cell r="AP29">
            <v>1</v>
          </cell>
          <cell r="AQ29">
            <v>0</v>
          </cell>
          <cell r="AR29">
            <v>0</v>
          </cell>
          <cell r="AS29">
            <v>0</v>
          </cell>
          <cell r="AT29" t="str">
            <v>Yes</v>
          </cell>
          <cell r="AU29">
            <v>1</v>
          </cell>
          <cell r="AV29">
            <v>0</v>
          </cell>
          <cell r="AW29">
            <v>0</v>
          </cell>
        </row>
        <row r="30">
          <cell r="A30" t="str">
            <v>8th_math</v>
          </cell>
          <cell r="D30" t="str">
            <v>8th grade math</v>
          </cell>
          <cell r="E30">
            <v>0</v>
          </cell>
          <cell r="F30" t="str">
            <v>No</v>
          </cell>
          <cell r="G30">
            <v>0</v>
          </cell>
          <cell r="H30">
            <v>0</v>
          </cell>
          <cell r="I30">
            <v>0</v>
          </cell>
          <cell r="J30">
            <v>1</v>
          </cell>
          <cell r="K30" t="str">
            <v>Yes</v>
          </cell>
          <cell r="L30">
            <v>1</v>
          </cell>
          <cell r="M30">
            <v>0.1</v>
          </cell>
          <cell r="N30">
            <v>0.1</v>
          </cell>
          <cell r="O30">
            <v>0</v>
          </cell>
          <cell r="P30" t="str">
            <v>No</v>
          </cell>
          <cell r="Q30">
            <v>0</v>
          </cell>
          <cell r="R30">
            <v>0</v>
          </cell>
          <cell r="S30">
            <v>0</v>
          </cell>
          <cell r="T30">
            <v>0</v>
          </cell>
          <cell r="U30" t="str">
            <v>No</v>
          </cell>
          <cell r="V30">
            <v>0</v>
          </cell>
          <cell r="W30">
            <v>0</v>
          </cell>
          <cell r="X30">
            <v>0</v>
          </cell>
          <cell r="Y30">
            <v>0</v>
          </cell>
          <cell r="Z30" t="str">
            <v>No</v>
          </cell>
          <cell r="AA30">
            <v>0</v>
          </cell>
          <cell r="AB30">
            <v>0</v>
          </cell>
          <cell r="AC30">
            <v>0</v>
          </cell>
          <cell r="AD30">
            <v>0</v>
          </cell>
          <cell r="AE30" t="str">
            <v>No</v>
          </cell>
          <cell r="AF30">
            <v>0</v>
          </cell>
          <cell r="AG30">
            <v>0</v>
          </cell>
          <cell r="AH30">
            <v>0</v>
          </cell>
          <cell r="AI30">
            <v>0</v>
          </cell>
          <cell r="AJ30" t="str">
            <v>No</v>
          </cell>
          <cell r="AK30">
            <v>0</v>
          </cell>
          <cell r="AL30">
            <v>0</v>
          </cell>
          <cell r="AM30">
            <v>0</v>
          </cell>
          <cell r="AN30">
            <v>0</v>
          </cell>
          <cell r="AO30" t="str">
            <v>No</v>
          </cell>
          <cell r="AP30">
            <v>0</v>
          </cell>
          <cell r="AQ30">
            <v>0</v>
          </cell>
          <cell r="AR30">
            <v>0</v>
          </cell>
          <cell r="AS30">
            <v>0</v>
          </cell>
          <cell r="AT30" t="str">
            <v>No</v>
          </cell>
          <cell r="AU30">
            <v>0</v>
          </cell>
          <cell r="AV30">
            <v>0</v>
          </cell>
          <cell r="AW30">
            <v>0</v>
          </cell>
        </row>
        <row r="31">
          <cell r="A31" t="str">
            <v>2008_grad</v>
          </cell>
          <cell r="D31" t="str">
            <v>Graduation rate</v>
          </cell>
          <cell r="E31">
            <v>0</v>
          </cell>
          <cell r="F31" t="str">
            <v>No</v>
          </cell>
          <cell r="G31">
            <v>0</v>
          </cell>
          <cell r="H31">
            <v>0</v>
          </cell>
          <cell r="I31">
            <v>0</v>
          </cell>
          <cell r="J31">
            <v>0</v>
          </cell>
          <cell r="K31" t="str">
            <v>No</v>
          </cell>
          <cell r="L31">
            <v>0</v>
          </cell>
          <cell r="M31">
            <v>0</v>
          </cell>
          <cell r="N31">
            <v>0</v>
          </cell>
          <cell r="O31">
            <v>1</v>
          </cell>
          <cell r="P31" t="str">
            <v>Yes</v>
          </cell>
          <cell r="Q31">
            <v>1</v>
          </cell>
          <cell r="R31">
            <v>0.05</v>
          </cell>
          <cell r="S31">
            <v>0.05</v>
          </cell>
          <cell r="T31">
            <v>0</v>
          </cell>
          <cell r="U31" t="str">
            <v>No</v>
          </cell>
          <cell r="V31">
            <v>0</v>
          </cell>
          <cell r="W31">
            <v>0</v>
          </cell>
          <cell r="X31">
            <v>0</v>
          </cell>
          <cell r="Y31">
            <v>0</v>
          </cell>
          <cell r="Z31" t="str">
            <v>No</v>
          </cell>
          <cell r="AA31">
            <v>0</v>
          </cell>
          <cell r="AB31">
            <v>0</v>
          </cell>
          <cell r="AC31">
            <v>0</v>
          </cell>
          <cell r="AD31">
            <v>0</v>
          </cell>
          <cell r="AE31" t="str">
            <v>No</v>
          </cell>
          <cell r="AF31">
            <v>0</v>
          </cell>
          <cell r="AG31">
            <v>0</v>
          </cell>
          <cell r="AH31">
            <v>0</v>
          </cell>
          <cell r="AI31">
            <v>0</v>
          </cell>
          <cell r="AJ31" t="str">
            <v>No</v>
          </cell>
          <cell r="AK31">
            <v>0</v>
          </cell>
          <cell r="AL31">
            <v>0</v>
          </cell>
          <cell r="AM31">
            <v>0</v>
          </cell>
          <cell r="AN31">
            <v>0</v>
          </cell>
          <cell r="AO31" t="str">
            <v>No</v>
          </cell>
          <cell r="AP31">
            <v>0</v>
          </cell>
          <cell r="AQ31">
            <v>0</v>
          </cell>
          <cell r="AR31">
            <v>0</v>
          </cell>
          <cell r="AS31">
            <v>0</v>
          </cell>
          <cell r="AT31" t="str">
            <v>No</v>
          </cell>
          <cell r="AU31">
            <v>0</v>
          </cell>
          <cell r="AV31">
            <v>0</v>
          </cell>
          <cell r="AW31">
            <v>0</v>
          </cell>
        </row>
        <row r="32">
          <cell r="A32" t="str">
            <v>2008_grad_lp</v>
          </cell>
          <cell r="D32" t="str">
            <v>Graduation rate (low performers)</v>
          </cell>
          <cell r="E32">
            <v>0</v>
          </cell>
          <cell r="F32" t="str">
            <v>No</v>
          </cell>
          <cell r="G32">
            <v>0</v>
          </cell>
          <cell r="H32">
            <v>0</v>
          </cell>
          <cell r="I32">
            <v>0</v>
          </cell>
          <cell r="J32">
            <v>0</v>
          </cell>
          <cell r="K32" t="str">
            <v>No</v>
          </cell>
          <cell r="L32">
            <v>0</v>
          </cell>
          <cell r="M32">
            <v>0</v>
          </cell>
          <cell r="N32">
            <v>0</v>
          </cell>
          <cell r="O32">
            <v>1</v>
          </cell>
          <cell r="P32" t="str">
            <v>No</v>
          </cell>
          <cell r="Q32">
            <v>0</v>
          </cell>
          <cell r="R32">
            <v>0.05</v>
          </cell>
          <cell r="S32">
            <v>0</v>
          </cell>
          <cell r="T32">
            <v>0</v>
          </cell>
          <cell r="U32" t="str">
            <v>No</v>
          </cell>
          <cell r="V32">
            <v>0</v>
          </cell>
          <cell r="W32">
            <v>0</v>
          </cell>
          <cell r="X32">
            <v>0</v>
          </cell>
          <cell r="Y32">
            <v>0</v>
          </cell>
          <cell r="Z32" t="str">
            <v>No</v>
          </cell>
          <cell r="AA32">
            <v>0</v>
          </cell>
          <cell r="AB32">
            <v>0</v>
          </cell>
          <cell r="AC32">
            <v>0</v>
          </cell>
          <cell r="AD32">
            <v>0</v>
          </cell>
          <cell r="AE32" t="str">
            <v>No</v>
          </cell>
          <cell r="AF32">
            <v>0</v>
          </cell>
          <cell r="AG32">
            <v>0</v>
          </cell>
          <cell r="AH32">
            <v>0</v>
          </cell>
          <cell r="AI32">
            <v>0</v>
          </cell>
          <cell r="AJ32" t="str">
            <v>No</v>
          </cell>
          <cell r="AK32">
            <v>0</v>
          </cell>
          <cell r="AL32">
            <v>0</v>
          </cell>
          <cell r="AM32">
            <v>0</v>
          </cell>
          <cell r="AN32">
            <v>0</v>
          </cell>
          <cell r="AO32" t="str">
            <v>No</v>
          </cell>
          <cell r="AP32">
            <v>0</v>
          </cell>
          <cell r="AQ32">
            <v>0</v>
          </cell>
          <cell r="AR32">
            <v>0</v>
          </cell>
          <cell r="AS32">
            <v>0</v>
          </cell>
          <cell r="AT32" t="str">
            <v>No</v>
          </cell>
          <cell r="AU32">
            <v>0</v>
          </cell>
          <cell r="AV32">
            <v>0</v>
          </cell>
          <cell r="AW32">
            <v>0</v>
          </cell>
        </row>
        <row r="33">
          <cell r="A33" t="str">
            <v>psatscore</v>
          </cell>
          <cell r="D33" t="str">
            <v>PSAT performance</v>
          </cell>
          <cell r="E33">
            <v>0</v>
          </cell>
          <cell r="F33" t="str">
            <v>No</v>
          </cell>
          <cell r="G33">
            <v>0</v>
          </cell>
          <cell r="H33">
            <v>0</v>
          </cell>
          <cell r="I33">
            <v>0</v>
          </cell>
          <cell r="J33">
            <v>0</v>
          </cell>
          <cell r="K33" t="str">
            <v>No</v>
          </cell>
          <cell r="L33">
            <v>0</v>
          </cell>
          <cell r="M33">
            <v>0</v>
          </cell>
          <cell r="N33">
            <v>0</v>
          </cell>
          <cell r="O33">
            <v>1</v>
          </cell>
          <cell r="P33" t="str">
            <v>Yes</v>
          </cell>
          <cell r="Q33">
            <v>1</v>
          </cell>
          <cell r="R33">
            <v>0.05</v>
          </cell>
          <cell r="S33">
            <v>0.05</v>
          </cell>
          <cell r="T33">
            <v>0</v>
          </cell>
          <cell r="U33" t="str">
            <v>No</v>
          </cell>
          <cell r="V33">
            <v>0</v>
          </cell>
          <cell r="W33">
            <v>0</v>
          </cell>
          <cell r="X33">
            <v>0</v>
          </cell>
          <cell r="Y33">
            <v>0</v>
          </cell>
          <cell r="Z33" t="str">
            <v>No</v>
          </cell>
          <cell r="AA33">
            <v>0</v>
          </cell>
          <cell r="AB33">
            <v>0</v>
          </cell>
          <cell r="AC33">
            <v>0</v>
          </cell>
          <cell r="AD33">
            <v>0</v>
          </cell>
          <cell r="AE33" t="str">
            <v>No</v>
          </cell>
          <cell r="AF33">
            <v>0</v>
          </cell>
          <cell r="AG33">
            <v>0</v>
          </cell>
          <cell r="AH33">
            <v>0</v>
          </cell>
          <cell r="AI33">
            <v>0</v>
          </cell>
          <cell r="AJ33" t="str">
            <v>No</v>
          </cell>
          <cell r="AK33">
            <v>0</v>
          </cell>
          <cell r="AL33">
            <v>0</v>
          </cell>
          <cell r="AM33">
            <v>0</v>
          </cell>
          <cell r="AN33">
            <v>0</v>
          </cell>
          <cell r="AO33" t="str">
            <v>No</v>
          </cell>
          <cell r="AP33">
            <v>0</v>
          </cell>
          <cell r="AQ33">
            <v>0</v>
          </cell>
          <cell r="AR33">
            <v>0</v>
          </cell>
          <cell r="AS33">
            <v>0</v>
          </cell>
          <cell r="AT33" t="str">
            <v>No</v>
          </cell>
          <cell r="AU33">
            <v>0</v>
          </cell>
          <cell r="AV33">
            <v>0</v>
          </cell>
          <cell r="AW33">
            <v>0</v>
          </cell>
        </row>
        <row r="34">
          <cell r="A34" t="str">
            <v>satscore</v>
          </cell>
          <cell r="D34" t="str">
            <v>SAT/ACT performance</v>
          </cell>
          <cell r="E34">
            <v>0</v>
          </cell>
          <cell r="F34" t="str">
            <v>No</v>
          </cell>
          <cell r="G34">
            <v>0</v>
          </cell>
          <cell r="H34">
            <v>0</v>
          </cell>
          <cell r="I34">
            <v>0</v>
          </cell>
          <cell r="J34">
            <v>0</v>
          </cell>
          <cell r="K34" t="str">
            <v>No</v>
          </cell>
          <cell r="L34">
            <v>0</v>
          </cell>
          <cell r="M34">
            <v>0</v>
          </cell>
          <cell r="N34">
            <v>0</v>
          </cell>
          <cell r="O34">
            <v>1</v>
          </cell>
          <cell r="P34" t="str">
            <v>Yes</v>
          </cell>
          <cell r="Q34">
            <v>1</v>
          </cell>
          <cell r="R34">
            <v>0.05</v>
          </cell>
          <cell r="S34">
            <v>0.05</v>
          </cell>
          <cell r="T34">
            <v>0</v>
          </cell>
          <cell r="U34" t="str">
            <v>No</v>
          </cell>
          <cell r="V34">
            <v>0</v>
          </cell>
          <cell r="W34">
            <v>0</v>
          </cell>
          <cell r="X34">
            <v>0</v>
          </cell>
          <cell r="Y34">
            <v>0</v>
          </cell>
          <cell r="Z34" t="str">
            <v>No</v>
          </cell>
          <cell r="AA34">
            <v>0</v>
          </cell>
          <cell r="AB34">
            <v>0</v>
          </cell>
          <cell r="AC34">
            <v>0</v>
          </cell>
          <cell r="AD34">
            <v>0</v>
          </cell>
          <cell r="AE34" t="str">
            <v>No</v>
          </cell>
          <cell r="AF34">
            <v>0</v>
          </cell>
          <cell r="AG34">
            <v>0</v>
          </cell>
          <cell r="AH34">
            <v>0</v>
          </cell>
          <cell r="AI34">
            <v>0</v>
          </cell>
          <cell r="AJ34" t="str">
            <v>No</v>
          </cell>
          <cell r="AK34">
            <v>0</v>
          </cell>
          <cell r="AL34">
            <v>0</v>
          </cell>
          <cell r="AM34">
            <v>0</v>
          </cell>
          <cell r="AN34">
            <v>0</v>
          </cell>
          <cell r="AO34" t="str">
            <v>No</v>
          </cell>
          <cell r="AP34">
            <v>0</v>
          </cell>
          <cell r="AQ34">
            <v>0</v>
          </cell>
          <cell r="AR34">
            <v>0</v>
          </cell>
          <cell r="AS34">
            <v>0</v>
          </cell>
          <cell r="AT34" t="str">
            <v>No</v>
          </cell>
          <cell r="AU34">
            <v>0</v>
          </cell>
          <cell r="AV34">
            <v>0</v>
          </cell>
          <cell r="AW34">
            <v>0</v>
          </cell>
        </row>
        <row r="35">
          <cell r="A35" t="str">
            <v>college</v>
          </cell>
          <cell r="D35" t="str">
            <v>College enrollment</v>
          </cell>
          <cell r="E35">
            <v>0</v>
          </cell>
          <cell r="F35" t="str">
            <v>No</v>
          </cell>
          <cell r="G35">
            <v>0</v>
          </cell>
          <cell r="H35">
            <v>0</v>
          </cell>
          <cell r="I35">
            <v>0</v>
          </cell>
          <cell r="J35">
            <v>0</v>
          </cell>
          <cell r="K35" t="str">
            <v>No</v>
          </cell>
          <cell r="L35">
            <v>0</v>
          </cell>
          <cell r="M35">
            <v>0</v>
          </cell>
          <cell r="N35">
            <v>0</v>
          </cell>
          <cell r="O35">
            <v>1</v>
          </cell>
          <cell r="P35" t="str">
            <v>Yes</v>
          </cell>
          <cell r="Q35">
            <v>1</v>
          </cell>
          <cell r="R35">
            <v>0.05</v>
          </cell>
          <cell r="S35">
            <v>0.05</v>
          </cell>
          <cell r="T35">
            <v>0</v>
          </cell>
          <cell r="U35" t="str">
            <v>No</v>
          </cell>
          <cell r="V35">
            <v>0</v>
          </cell>
          <cell r="W35">
            <v>0</v>
          </cell>
          <cell r="X35">
            <v>0</v>
          </cell>
          <cell r="Y35">
            <v>0</v>
          </cell>
          <cell r="Z35" t="str">
            <v>No</v>
          </cell>
          <cell r="AA35">
            <v>0</v>
          </cell>
          <cell r="AB35">
            <v>0</v>
          </cell>
          <cell r="AC35">
            <v>0</v>
          </cell>
          <cell r="AD35">
            <v>0</v>
          </cell>
          <cell r="AE35" t="str">
            <v>No</v>
          </cell>
          <cell r="AF35">
            <v>0</v>
          </cell>
          <cell r="AG35">
            <v>0</v>
          </cell>
          <cell r="AH35">
            <v>0</v>
          </cell>
          <cell r="AI35">
            <v>0</v>
          </cell>
          <cell r="AJ35" t="str">
            <v>No</v>
          </cell>
          <cell r="AK35">
            <v>0</v>
          </cell>
          <cell r="AL35">
            <v>0</v>
          </cell>
          <cell r="AM35">
            <v>0</v>
          </cell>
          <cell r="AN35">
            <v>0</v>
          </cell>
          <cell r="AO35" t="str">
            <v>No</v>
          </cell>
          <cell r="AP35">
            <v>0</v>
          </cell>
          <cell r="AQ35">
            <v>0</v>
          </cell>
          <cell r="AR35">
            <v>0</v>
          </cell>
          <cell r="AS35">
            <v>0</v>
          </cell>
          <cell r="AT35" t="str">
            <v>No</v>
          </cell>
          <cell r="AU35">
            <v>0</v>
          </cell>
          <cell r="AV35">
            <v>0</v>
          </cell>
          <cell r="AW35">
            <v>0</v>
          </cell>
        </row>
        <row r="36">
          <cell r="A36" t="str">
            <v>ss_gateway</v>
          </cell>
          <cell r="D36" t="str">
            <v>School specified</v>
          </cell>
          <cell r="E36">
            <v>0</v>
          </cell>
          <cell r="F36" t="str">
            <v>No</v>
          </cell>
          <cell r="G36">
            <v>0</v>
          </cell>
          <cell r="H36">
            <v>0</v>
          </cell>
          <cell r="I36">
            <v>0</v>
          </cell>
          <cell r="J36">
            <v>0</v>
          </cell>
          <cell r="K36" t="str">
            <v>No</v>
          </cell>
          <cell r="L36">
            <v>0</v>
          </cell>
          <cell r="M36">
            <v>0</v>
          </cell>
          <cell r="N36">
            <v>0</v>
          </cell>
          <cell r="O36">
            <v>0</v>
          </cell>
          <cell r="P36" t="str">
            <v>No</v>
          </cell>
          <cell r="Q36">
            <v>0</v>
          </cell>
          <cell r="R36">
            <v>0</v>
          </cell>
          <cell r="S36">
            <v>0</v>
          </cell>
          <cell r="T36">
            <v>1</v>
          </cell>
          <cell r="U36" t="str">
            <v>Yes</v>
          </cell>
          <cell r="V36">
            <v>1</v>
          </cell>
          <cell r="W36">
            <v>0.15</v>
          </cell>
          <cell r="X36">
            <v>0.15</v>
          </cell>
          <cell r="Y36">
            <v>1</v>
          </cell>
          <cell r="Z36" t="str">
            <v>Yes</v>
          </cell>
          <cell r="AA36">
            <v>1</v>
          </cell>
          <cell r="AB36">
            <v>0.05</v>
          </cell>
          <cell r="AC36">
            <v>0.05</v>
          </cell>
          <cell r="AD36">
            <v>1</v>
          </cell>
          <cell r="AE36" t="str">
            <v>Yes</v>
          </cell>
          <cell r="AF36">
            <v>1</v>
          </cell>
          <cell r="AG36">
            <v>0.1</v>
          </cell>
          <cell r="AH36">
            <v>0.1</v>
          </cell>
          <cell r="AI36">
            <v>1</v>
          </cell>
          <cell r="AJ36" t="str">
            <v>Yes</v>
          </cell>
          <cell r="AK36">
            <v>1</v>
          </cell>
          <cell r="AL36">
            <v>0.25</v>
          </cell>
          <cell r="AM36">
            <v>0.25</v>
          </cell>
          <cell r="AN36">
            <v>1</v>
          </cell>
          <cell r="AO36" t="str">
            <v>Yes</v>
          </cell>
          <cell r="AP36">
            <v>1</v>
          </cell>
          <cell r="AQ36">
            <v>0.3</v>
          </cell>
          <cell r="AR36">
            <v>0.3</v>
          </cell>
          <cell r="AS36">
            <v>1</v>
          </cell>
          <cell r="AT36" t="str">
            <v>Yes</v>
          </cell>
          <cell r="AU36">
            <v>1</v>
          </cell>
          <cell r="AV36">
            <v>0.25</v>
          </cell>
          <cell r="AW36">
            <v>0.25</v>
          </cell>
        </row>
        <row r="38">
          <cell r="C38" t="str">
            <v>Leading indicators</v>
          </cell>
          <cell r="E38" t="str">
            <v>Weight</v>
          </cell>
          <cell r="F38">
            <v>0.2</v>
          </cell>
          <cell r="J38" t="str">
            <v>Weight</v>
          </cell>
          <cell r="K38">
            <v>0.2</v>
          </cell>
          <cell r="O38" t="str">
            <v>Weight</v>
          </cell>
          <cell r="P38">
            <v>0.25</v>
          </cell>
          <cell r="T38" t="str">
            <v>Weight</v>
          </cell>
          <cell r="U38">
            <v>0.15</v>
          </cell>
          <cell r="Y38" t="str">
            <v>Weight</v>
          </cell>
          <cell r="Z38">
            <v>0.25</v>
          </cell>
          <cell r="AD38" t="str">
            <v>Weight</v>
          </cell>
          <cell r="AE38">
            <v>0.2</v>
          </cell>
          <cell r="AI38" t="str">
            <v>Weight</v>
          </cell>
          <cell r="AJ38">
            <v>0.25</v>
          </cell>
          <cell r="AN38" t="str">
            <v>Weight</v>
          </cell>
          <cell r="AO38">
            <v>0.15</v>
          </cell>
          <cell r="AS38" t="str">
            <v>Weight</v>
          </cell>
          <cell r="AT38">
            <v>0.2</v>
          </cell>
        </row>
        <row r="39">
          <cell r="E39" t="str">
            <v>relative factor</v>
          </cell>
          <cell r="F39" t="str">
            <v>data available</v>
          </cell>
          <cell r="H39" t="str">
            <v>intended weight</v>
          </cell>
          <cell r="I39" t="str">
            <v>current weight</v>
          </cell>
          <cell r="J39" t="str">
            <v>relative factor</v>
          </cell>
          <cell r="K39" t="str">
            <v>data available</v>
          </cell>
          <cell r="M39" t="str">
            <v>intended weight</v>
          </cell>
          <cell r="N39" t="str">
            <v>current weight</v>
          </cell>
          <cell r="O39" t="str">
            <v>relative factor</v>
          </cell>
          <cell r="P39" t="str">
            <v>data available</v>
          </cell>
          <cell r="R39" t="str">
            <v>intended weight</v>
          </cell>
          <cell r="S39" t="str">
            <v>current weight</v>
          </cell>
          <cell r="T39" t="str">
            <v>relative factor</v>
          </cell>
          <cell r="U39" t="str">
            <v>data available</v>
          </cell>
          <cell r="W39" t="str">
            <v>intended weight</v>
          </cell>
          <cell r="X39" t="str">
            <v>current weight</v>
          </cell>
          <cell r="Y39" t="str">
            <v>relative factor</v>
          </cell>
          <cell r="Z39" t="str">
            <v>data available</v>
          </cell>
          <cell r="AB39" t="str">
            <v>intended weight</v>
          </cell>
          <cell r="AC39" t="str">
            <v>current weight</v>
          </cell>
          <cell r="AD39" t="str">
            <v>relative factor</v>
          </cell>
          <cell r="AE39" t="str">
            <v>data available</v>
          </cell>
          <cell r="AG39" t="str">
            <v>intended weight</v>
          </cell>
          <cell r="AH39" t="str">
            <v>current weight</v>
          </cell>
          <cell r="AI39" t="str">
            <v>relative factor</v>
          </cell>
          <cell r="AJ39" t="str">
            <v>data available</v>
          </cell>
          <cell r="AL39" t="str">
            <v>intended weight</v>
          </cell>
          <cell r="AM39" t="str">
            <v>current weight</v>
          </cell>
          <cell r="AN39" t="str">
            <v>relative factor</v>
          </cell>
          <cell r="AO39" t="str">
            <v>data available</v>
          </cell>
          <cell r="AQ39" t="str">
            <v>intended weight</v>
          </cell>
          <cell r="AR39" t="str">
            <v>current weight</v>
          </cell>
          <cell r="AS39" t="str">
            <v>relative factor</v>
          </cell>
          <cell r="AT39" t="str">
            <v>data available</v>
          </cell>
          <cell r="AV39" t="str">
            <v>intended weight</v>
          </cell>
          <cell r="AW39" t="str">
            <v>current weight</v>
          </cell>
        </row>
        <row r="40">
          <cell r="A40" t="str">
            <v>2008_attend</v>
          </cell>
          <cell r="D40" t="str">
            <v>Attendance</v>
          </cell>
          <cell r="E40">
            <v>1</v>
          </cell>
          <cell r="F40" t="str">
            <v>Yes</v>
          </cell>
          <cell r="G40">
            <v>1</v>
          </cell>
          <cell r="H40">
            <v>0.1</v>
          </cell>
          <cell r="I40">
            <v>0.1</v>
          </cell>
          <cell r="J40">
            <v>1</v>
          </cell>
          <cell r="K40" t="str">
            <v>Yes</v>
          </cell>
          <cell r="L40">
            <v>1</v>
          </cell>
          <cell r="M40">
            <v>0.1</v>
          </cell>
          <cell r="N40">
            <v>0.1</v>
          </cell>
          <cell r="O40">
            <v>1</v>
          </cell>
          <cell r="P40" t="str">
            <v>Yes</v>
          </cell>
          <cell r="Q40">
            <v>1</v>
          </cell>
          <cell r="R40">
            <v>0.05</v>
          </cell>
          <cell r="S40">
            <v>0.05</v>
          </cell>
          <cell r="T40">
            <v>2</v>
          </cell>
          <cell r="U40" t="str">
            <v>Yes</v>
          </cell>
          <cell r="V40">
            <v>1</v>
          </cell>
          <cell r="W40">
            <v>9.9999999999999992E-2</v>
          </cell>
          <cell r="X40">
            <v>9.9999999999999992E-2</v>
          </cell>
          <cell r="Y40">
            <v>2</v>
          </cell>
          <cell r="Z40" t="str">
            <v>Yes</v>
          </cell>
          <cell r="AA40">
            <v>1</v>
          </cell>
          <cell r="AB40">
            <v>0.1</v>
          </cell>
          <cell r="AC40">
            <v>0.1</v>
          </cell>
          <cell r="AD40">
            <v>1</v>
          </cell>
          <cell r="AE40" t="str">
            <v>Yes</v>
          </cell>
          <cell r="AF40">
            <v>1</v>
          </cell>
          <cell r="AG40">
            <v>0.1</v>
          </cell>
          <cell r="AH40">
            <v>0.1</v>
          </cell>
          <cell r="AI40">
            <v>1</v>
          </cell>
          <cell r="AJ40" t="str">
            <v>Yes</v>
          </cell>
          <cell r="AK40">
            <v>1</v>
          </cell>
          <cell r="AL40">
            <v>0.125</v>
          </cell>
          <cell r="AM40">
            <v>0.125</v>
          </cell>
          <cell r="AN40">
            <v>1</v>
          </cell>
          <cell r="AO40" t="str">
            <v>Yes</v>
          </cell>
          <cell r="AP40">
            <v>1</v>
          </cell>
          <cell r="AQ40">
            <v>0.15</v>
          </cell>
          <cell r="AR40">
            <v>0.15</v>
          </cell>
          <cell r="AS40">
            <v>1</v>
          </cell>
          <cell r="AT40" t="str">
            <v>Yes</v>
          </cell>
          <cell r="AU40">
            <v>1</v>
          </cell>
          <cell r="AV40">
            <v>0.1</v>
          </cell>
          <cell r="AW40">
            <v>0.1</v>
          </cell>
        </row>
        <row r="41">
          <cell r="A41" t="str">
            <v>reenroll</v>
          </cell>
          <cell r="D41" t="str">
            <v>Re-enrollment rate</v>
          </cell>
          <cell r="E41">
            <v>1</v>
          </cell>
          <cell r="F41" t="str">
            <v>Yes</v>
          </cell>
          <cell r="G41">
            <v>1</v>
          </cell>
          <cell r="H41">
            <v>0.1</v>
          </cell>
          <cell r="I41">
            <v>0.1</v>
          </cell>
          <cell r="J41">
            <v>1</v>
          </cell>
          <cell r="K41" t="str">
            <v>Yes</v>
          </cell>
          <cell r="L41">
            <v>1</v>
          </cell>
          <cell r="M41">
            <v>0.1</v>
          </cell>
          <cell r="N41">
            <v>0.1</v>
          </cell>
          <cell r="O41">
            <v>1</v>
          </cell>
          <cell r="P41" t="str">
            <v>Yes</v>
          </cell>
          <cell r="Q41">
            <v>1</v>
          </cell>
          <cell r="R41">
            <v>0.05</v>
          </cell>
          <cell r="S41">
            <v>0.05</v>
          </cell>
          <cell r="T41">
            <v>1</v>
          </cell>
          <cell r="U41" t="str">
            <v>Yes</v>
          </cell>
          <cell r="V41">
            <v>1</v>
          </cell>
          <cell r="W41">
            <v>4.9999999999999996E-2</v>
          </cell>
          <cell r="X41">
            <v>4.9999999999999996E-2</v>
          </cell>
          <cell r="Y41">
            <v>3</v>
          </cell>
          <cell r="Z41" t="str">
            <v>Yes</v>
          </cell>
          <cell r="AA41">
            <v>1</v>
          </cell>
          <cell r="AB41">
            <v>0.15</v>
          </cell>
          <cell r="AC41">
            <v>0.15</v>
          </cell>
          <cell r="AD41">
            <v>1</v>
          </cell>
          <cell r="AE41" t="str">
            <v>Yes</v>
          </cell>
          <cell r="AF41">
            <v>1</v>
          </cell>
          <cell r="AG41">
            <v>0.1</v>
          </cell>
          <cell r="AH41">
            <v>0.1</v>
          </cell>
          <cell r="AI41">
            <v>1</v>
          </cell>
          <cell r="AJ41" t="str">
            <v>Yes</v>
          </cell>
          <cell r="AK41">
            <v>1</v>
          </cell>
          <cell r="AL41">
            <v>0.125</v>
          </cell>
          <cell r="AM41">
            <v>0.125</v>
          </cell>
          <cell r="AN41">
            <v>0</v>
          </cell>
          <cell r="AO41" t="str">
            <v>Yes</v>
          </cell>
          <cell r="AP41">
            <v>1</v>
          </cell>
          <cell r="AQ41">
            <v>0</v>
          </cell>
          <cell r="AR41">
            <v>0</v>
          </cell>
          <cell r="AS41">
            <v>1</v>
          </cell>
          <cell r="AT41" t="str">
            <v>Yes</v>
          </cell>
          <cell r="AU41">
            <v>1</v>
          </cell>
          <cell r="AV41">
            <v>0.1</v>
          </cell>
          <cell r="AW41">
            <v>0.1</v>
          </cell>
        </row>
        <row r="42">
          <cell r="A42" t="str">
            <v>2008_attend_lp</v>
          </cell>
          <cell r="D42" t="str">
            <v>Attendance (low performers)</v>
          </cell>
          <cell r="E42">
            <v>0</v>
          </cell>
          <cell r="F42" t="str">
            <v>No</v>
          </cell>
          <cell r="G42">
            <v>0</v>
          </cell>
          <cell r="H42">
            <v>0</v>
          </cell>
          <cell r="I42">
            <v>0</v>
          </cell>
          <cell r="J42">
            <v>0</v>
          </cell>
          <cell r="K42" t="str">
            <v>No</v>
          </cell>
          <cell r="L42">
            <v>0</v>
          </cell>
          <cell r="M42">
            <v>0</v>
          </cell>
          <cell r="N42">
            <v>0</v>
          </cell>
          <cell r="O42">
            <v>1</v>
          </cell>
          <cell r="P42" t="str">
            <v>No</v>
          </cell>
          <cell r="Q42">
            <v>0</v>
          </cell>
          <cell r="R42">
            <v>0.05</v>
          </cell>
          <cell r="S42">
            <v>0</v>
          </cell>
          <cell r="T42">
            <v>0</v>
          </cell>
          <cell r="U42" t="str">
            <v>No</v>
          </cell>
          <cell r="V42">
            <v>0</v>
          </cell>
          <cell r="W42">
            <v>0</v>
          </cell>
          <cell r="X42">
            <v>0</v>
          </cell>
          <cell r="Y42">
            <v>0</v>
          </cell>
          <cell r="Z42" t="str">
            <v>No</v>
          </cell>
          <cell r="AA42">
            <v>0</v>
          </cell>
          <cell r="AB42">
            <v>0</v>
          </cell>
          <cell r="AC42">
            <v>0</v>
          </cell>
          <cell r="AD42">
            <v>0</v>
          </cell>
          <cell r="AE42" t="str">
            <v>No</v>
          </cell>
          <cell r="AF42">
            <v>0</v>
          </cell>
          <cell r="AG42">
            <v>0</v>
          </cell>
          <cell r="AH42">
            <v>0</v>
          </cell>
          <cell r="AI42">
            <v>0</v>
          </cell>
          <cell r="AJ42" t="str">
            <v>No</v>
          </cell>
          <cell r="AK42">
            <v>0</v>
          </cell>
          <cell r="AL42">
            <v>0</v>
          </cell>
          <cell r="AM42">
            <v>0</v>
          </cell>
          <cell r="AN42">
            <v>0</v>
          </cell>
          <cell r="AO42" t="str">
            <v>No</v>
          </cell>
          <cell r="AP42">
            <v>0</v>
          </cell>
          <cell r="AQ42">
            <v>0</v>
          </cell>
          <cell r="AR42">
            <v>0</v>
          </cell>
          <cell r="AS42">
            <v>0</v>
          </cell>
          <cell r="AT42" t="str">
            <v>No</v>
          </cell>
          <cell r="AU42">
            <v>0</v>
          </cell>
          <cell r="AV42">
            <v>0</v>
          </cell>
          <cell r="AW42">
            <v>0</v>
          </cell>
        </row>
        <row r="43">
          <cell r="A43" t="str">
            <v>reenroll_lp</v>
          </cell>
          <cell r="D43" t="str">
            <v>Re-enrollment rate (low-performers)</v>
          </cell>
          <cell r="E43">
            <v>0</v>
          </cell>
          <cell r="F43" t="str">
            <v>No</v>
          </cell>
          <cell r="G43">
            <v>0</v>
          </cell>
          <cell r="H43">
            <v>0</v>
          </cell>
          <cell r="I43">
            <v>0</v>
          </cell>
          <cell r="J43">
            <v>0</v>
          </cell>
          <cell r="K43" t="str">
            <v>No</v>
          </cell>
          <cell r="L43">
            <v>0</v>
          </cell>
          <cell r="M43">
            <v>0</v>
          </cell>
          <cell r="N43">
            <v>0</v>
          </cell>
          <cell r="O43">
            <v>1</v>
          </cell>
          <cell r="P43" t="str">
            <v>No</v>
          </cell>
          <cell r="Q43">
            <v>0</v>
          </cell>
          <cell r="R43">
            <v>0.05</v>
          </cell>
          <cell r="S43">
            <v>0</v>
          </cell>
          <cell r="T43">
            <v>0</v>
          </cell>
          <cell r="U43" t="str">
            <v>No</v>
          </cell>
          <cell r="V43">
            <v>0</v>
          </cell>
          <cell r="W43">
            <v>0</v>
          </cell>
          <cell r="X43">
            <v>0</v>
          </cell>
          <cell r="Y43">
            <v>0</v>
          </cell>
          <cell r="Z43" t="str">
            <v>No</v>
          </cell>
          <cell r="AA43">
            <v>0</v>
          </cell>
          <cell r="AB43">
            <v>0</v>
          </cell>
          <cell r="AC43">
            <v>0</v>
          </cell>
          <cell r="AD43">
            <v>0</v>
          </cell>
          <cell r="AE43" t="str">
            <v>No</v>
          </cell>
          <cell r="AF43">
            <v>0</v>
          </cell>
          <cell r="AG43">
            <v>0</v>
          </cell>
          <cell r="AH43">
            <v>0</v>
          </cell>
          <cell r="AI43">
            <v>0</v>
          </cell>
          <cell r="AJ43" t="str">
            <v>No</v>
          </cell>
          <cell r="AK43">
            <v>0</v>
          </cell>
          <cell r="AL43">
            <v>0</v>
          </cell>
          <cell r="AM43">
            <v>0</v>
          </cell>
          <cell r="AN43">
            <v>0</v>
          </cell>
          <cell r="AO43" t="str">
            <v>No</v>
          </cell>
          <cell r="AP43">
            <v>0</v>
          </cell>
          <cell r="AQ43">
            <v>0</v>
          </cell>
          <cell r="AR43">
            <v>0</v>
          </cell>
          <cell r="AS43">
            <v>0</v>
          </cell>
          <cell r="AT43" t="str">
            <v>No</v>
          </cell>
          <cell r="AU43">
            <v>0</v>
          </cell>
          <cell r="AV43">
            <v>0</v>
          </cell>
          <cell r="AW43">
            <v>0</v>
          </cell>
        </row>
        <row r="44">
          <cell r="A44" t="str">
            <v>9thgrade</v>
          </cell>
          <cell r="D44" t="str">
            <v>9th grade on track</v>
          </cell>
          <cell r="E44">
            <v>0</v>
          </cell>
          <cell r="F44" t="str">
            <v>No</v>
          </cell>
          <cell r="G44">
            <v>0</v>
          </cell>
          <cell r="H44">
            <v>0</v>
          </cell>
          <cell r="I44">
            <v>0</v>
          </cell>
          <cell r="J44">
            <v>0</v>
          </cell>
          <cell r="K44" t="str">
            <v>No</v>
          </cell>
          <cell r="L44">
            <v>0</v>
          </cell>
          <cell r="M44">
            <v>0</v>
          </cell>
          <cell r="N44">
            <v>0</v>
          </cell>
          <cell r="O44">
            <v>1</v>
          </cell>
          <cell r="P44" t="str">
            <v>Yes</v>
          </cell>
          <cell r="Q44">
            <v>1</v>
          </cell>
          <cell r="R44">
            <v>0.05</v>
          </cell>
          <cell r="S44">
            <v>0.05</v>
          </cell>
          <cell r="T44">
            <v>0</v>
          </cell>
          <cell r="U44" t="str">
            <v>No</v>
          </cell>
          <cell r="V44">
            <v>0</v>
          </cell>
          <cell r="W44">
            <v>0</v>
          </cell>
          <cell r="X44">
            <v>0</v>
          </cell>
          <cell r="Y44">
            <v>0</v>
          </cell>
          <cell r="Z44" t="str">
            <v>No</v>
          </cell>
          <cell r="AA44">
            <v>0</v>
          </cell>
          <cell r="AB44">
            <v>0</v>
          </cell>
          <cell r="AC44">
            <v>0</v>
          </cell>
          <cell r="AD44">
            <v>0</v>
          </cell>
          <cell r="AE44" t="str">
            <v>No</v>
          </cell>
          <cell r="AF44">
            <v>0</v>
          </cell>
          <cell r="AG44">
            <v>0</v>
          </cell>
          <cell r="AH44">
            <v>0</v>
          </cell>
          <cell r="AI44">
            <v>0</v>
          </cell>
          <cell r="AJ44" t="str">
            <v>No</v>
          </cell>
          <cell r="AK44">
            <v>0</v>
          </cell>
          <cell r="AL44">
            <v>0</v>
          </cell>
          <cell r="AM44">
            <v>0</v>
          </cell>
          <cell r="AN44">
            <v>0</v>
          </cell>
          <cell r="AO44" t="str">
            <v>No</v>
          </cell>
          <cell r="AP44">
            <v>0</v>
          </cell>
          <cell r="AQ44">
            <v>0</v>
          </cell>
          <cell r="AR44">
            <v>0</v>
          </cell>
          <cell r="AS44">
            <v>0</v>
          </cell>
          <cell r="AT44" t="str">
            <v>No</v>
          </cell>
          <cell r="AU44">
            <v>0</v>
          </cell>
          <cell r="AV44">
            <v>0</v>
          </cell>
          <cell r="AW44">
            <v>0</v>
          </cell>
        </row>
        <row r="46">
          <cell r="C46" t="str">
            <v>Mission specific</v>
          </cell>
          <cell r="E46" t="str">
            <v>Weight</v>
          </cell>
          <cell r="F46">
            <v>0.2</v>
          </cell>
          <cell r="J46" t="str">
            <v>Weight</v>
          </cell>
          <cell r="K46">
            <v>0.2</v>
          </cell>
          <cell r="O46" t="str">
            <v>Weight</v>
          </cell>
          <cell r="P46">
            <v>0.2</v>
          </cell>
          <cell r="T46" t="str">
            <v>Weight</v>
          </cell>
          <cell r="U46">
            <v>0.2</v>
          </cell>
          <cell r="Y46" t="str">
            <v>Weight</v>
          </cell>
          <cell r="Z46">
            <v>0.2</v>
          </cell>
          <cell r="AD46" t="str">
            <v>Weight</v>
          </cell>
          <cell r="AE46">
            <v>0.2</v>
          </cell>
          <cell r="AI46" t="str">
            <v>Weight</v>
          </cell>
          <cell r="AJ46">
            <v>0.2</v>
          </cell>
          <cell r="AN46" t="str">
            <v>Weight</v>
          </cell>
          <cell r="AO46">
            <v>0.2</v>
          </cell>
          <cell r="AS46" t="str">
            <v>Weight</v>
          </cell>
          <cell r="AT46">
            <v>0.2</v>
          </cell>
        </row>
        <row r="47">
          <cell r="E47" t="str">
            <v>relative factor</v>
          </cell>
          <cell r="F47" t="str">
            <v>data available</v>
          </cell>
          <cell r="H47" t="str">
            <v>intended weight</v>
          </cell>
          <cell r="I47" t="str">
            <v>current weight</v>
          </cell>
          <cell r="J47" t="str">
            <v>relative factor</v>
          </cell>
          <cell r="K47" t="str">
            <v>data available</v>
          </cell>
          <cell r="M47" t="str">
            <v>intended weight</v>
          </cell>
          <cell r="N47" t="str">
            <v>current weight</v>
          </cell>
          <cell r="O47" t="str">
            <v>relative factor</v>
          </cell>
          <cell r="P47" t="str">
            <v>include metric</v>
          </cell>
          <cell r="R47" t="str">
            <v>intended weight</v>
          </cell>
          <cell r="S47" t="str">
            <v>current weight</v>
          </cell>
          <cell r="T47" t="str">
            <v>relative factor</v>
          </cell>
          <cell r="U47" t="str">
            <v>include metric</v>
          </cell>
          <cell r="W47" t="str">
            <v>intended weight</v>
          </cell>
          <cell r="X47" t="str">
            <v>current weight</v>
          </cell>
          <cell r="Y47" t="str">
            <v>relative factor</v>
          </cell>
          <cell r="Z47" t="str">
            <v>include metric</v>
          </cell>
          <cell r="AB47" t="str">
            <v>intended weight</v>
          </cell>
          <cell r="AC47" t="str">
            <v>current weight</v>
          </cell>
          <cell r="AD47" t="str">
            <v>relative factor</v>
          </cell>
          <cell r="AE47" t="str">
            <v>include metric</v>
          </cell>
          <cell r="AG47" t="str">
            <v>intended weight</v>
          </cell>
          <cell r="AH47" t="str">
            <v>current weight</v>
          </cell>
          <cell r="AI47" t="str">
            <v>relative factor</v>
          </cell>
          <cell r="AJ47" t="str">
            <v>include metric</v>
          </cell>
          <cell r="AL47" t="str">
            <v>intended weight</v>
          </cell>
          <cell r="AM47" t="str">
            <v>current weight</v>
          </cell>
          <cell r="AN47" t="str">
            <v>relative factor</v>
          </cell>
          <cell r="AO47" t="str">
            <v>include metric</v>
          </cell>
          <cell r="AQ47" t="str">
            <v>intended weight</v>
          </cell>
          <cell r="AR47" t="str">
            <v>current weight</v>
          </cell>
          <cell r="AS47" t="str">
            <v>relative factor</v>
          </cell>
          <cell r="AT47" t="str">
            <v>include metric</v>
          </cell>
          <cell r="AV47" t="str">
            <v>intended weight</v>
          </cell>
          <cell r="AW47" t="str">
            <v>current weight</v>
          </cell>
        </row>
        <row r="48">
          <cell r="A48" t="str">
            <v>unique</v>
          </cell>
          <cell r="D48" t="str">
            <v>Mission specific</v>
          </cell>
          <cell r="E48">
            <v>1</v>
          </cell>
          <cell r="F48" t="str">
            <v>Yes</v>
          </cell>
          <cell r="G48">
            <v>1</v>
          </cell>
          <cell r="H48">
            <v>0.2</v>
          </cell>
          <cell r="I48">
            <v>0.2</v>
          </cell>
          <cell r="J48">
            <v>1</v>
          </cell>
          <cell r="K48" t="str">
            <v>Yes</v>
          </cell>
          <cell r="L48">
            <v>1</v>
          </cell>
          <cell r="M48">
            <v>0.2</v>
          </cell>
          <cell r="N48">
            <v>0.2</v>
          </cell>
          <cell r="O48">
            <v>1</v>
          </cell>
          <cell r="P48" t="str">
            <v>Yes</v>
          </cell>
          <cell r="Q48">
            <v>1</v>
          </cell>
          <cell r="R48">
            <v>0.2</v>
          </cell>
          <cell r="S48">
            <v>0.2</v>
          </cell>
          <cell r="T48">
            <v>1</v>
          </cell>
          <cell r="U48" t="str">
            <v>Yes</v>
          </cell>
          <cell r="V48">
            <v>1</v>
          </cell>
          <cell r="W48">
            <v>0.2</v>
          </cell>
          <cell r="X48">
            <v>0.2</v>
          </cell>
          <cell r="Y48">
            <v>1</v>
          </cell>
          <cell r="Z48" t="str">
            <v>Yes</v>
          </cell>
          <cell r="AA48">
            <v>1</v>
          </cell>
          <cell r="AB48">
            <v>0.2</v>
          </cell>
          <cell r="AC48">
            <v>0.2</v>
          </cell>
          <cell r="AD48">
            <v>1</v>
          </cell>
          <cell r="AE48" t="str">
            <v>Yes</v>
          </cell>
          <cell r="AF48">
            <v>1</v>
          </cell>
          <cell r="AG48">
            <v>0.2</v>
          </cell>
          <cell r="AH48">
            <v>0.2</v>
          </cell>
          <cell r="AI48">
            <v>1</v>
          </cell>
          <cell r="AJ48" t="str">
            <v>Yes</v>
          </cell>
          <cell r="AK48">
            <v>1</v>
          </cell>
          <cell r="AL48">
            <v>0.2</v>
          </cell>
          <cell r="AM48">
            <v>0.2</v>
          </cell>
          <cell r="AN48">
            <v>1</v>
          </cell>
          <cell r="AO48" t="str">
            <v>Yes</v>
          </cell>
          <cell r="AP48">
            <v>1</v>
          </cell>
          <cell r="AQ48">
            <v>0.2</v>
          </cell>
          <cell r="AR48">
            <v>0.2</v>
          </cell>
          <cell r="AS48">
            <v>1</v>
          </cell>
          <cell r="AT48" t="str">
            <v>Yes</v>
          </cell>
          <cell r="AU48">
            <v>1</v>
          </cell>
          <cell r="AV48">
            <v>0.2</v>
          </cell>
          <cell r="AW48">
            <v>0.2</v>
          </cell>
        </row>
        <row r="50">
          <cell r="C50" t="str">
            <v>Total</v>
          </cell>
          <cell r="E50" t="str">
            <v>Weight</v>
          </cell>
          <cell r="F50">
            <v>1</v>
          </cell>
          <cell r="J50" t="str">
            <v>Weight</v>
          </cell>
          <cell r="K50">
            <v>1</v>
          </cell>
          <cell r="O50" t="str">
            <v>Weight</v>
          </cell>
          <cell r="P50">
            <v>1</v>
          </cell>
          <cell r="T50" t="str">
            <v>Weight</v>
          </cell>
          <cell r="U50">
            <v>1</v>
          </cell>
          <cell r="Y50" t="str">
            <v>Weight</v>
          </cell>
          <cell r="Z50">
            <v>1</v>
          </cell>
          <cell r="AD50" t="str">
            <v>Weight</v>
          </cell>
          <cell r="AE50">
            <v>1</v>
          </cell>
          <cell r="AI50" t="str">
            <v>Weight</v>
          </cell>
          <cell r="AJ50">
            <v>1</v>
          </cell>
          <cell r="AN50" t="str">
            <v>Weight</v>
          </cell>
          <cell r="AO50">
            <v>1</v>
          </cell>
          <cell r="AS50" t="str">
            <v>Weight</v>
          </cell>
          <cell r="AT50">
            <v>1</v>
          </cell>
        </row>
      </sheetData>
      <sheetData sheetId="7">
        <row r="5">
          <cell r="K5" t="str">
            <v>Tier I cutoff</v>
          </cell>
          <cell r="L5" t="str">
            <v>Tier II cutoff</v>
          </cell>
        </row>
        <row r="6">
          <cell r="J6" t="str">
            <v>Elementary</v>
          </cell>
          <cell r="K6">
            <v>60</v>
          </cell>
          <cell r="L6">
            <v>40</v>
          </cell>
        </row>
        <row r="7">
          <cell r="E7" t="str">
            <v>Floor</v>
          </cell>
          <cell r="F7" t="str">
            <v>Target</v>
          </cell>
          <cell r="G7" t="str">
            <v>spread</v>
          </cell>
          <cell r="J7" t="str">
            <v>Middle</v>
          </cell>
          <cell r="K7">
            <v>60</v>
          </cell>
          <cell r="L7">
            <v>40</v>
          </cell>
        </row>
        <row r="8">
          <cell r="B8" t="str">
            <v>plot_r</v>
          </cell>
          <cell r="D8" t="str">
            <v>PLOT - reading</v>
          </cell>
          <cell r="E8">
            <v>0</v>
          </cell>
          <cell r="F8">
            <v>100</v>
          </cell>
          <cell r="G8">
            <v>100</v>
          </cell>
          <cell r="J8" t="str">
            <v>High</v>
          </cell>
          <cell r="K8">
            <v>60</v>
          </cell>
          <cell r="L8">
            <v>40</v>
          </cell>
        </row>
        <row r="9">
          <cell r="B9" t="str">
            <v>plot_m</v>
          </cell>
          <cell r="D9" t="str">
            <v>PLOT - math</v>
          </cell>
          <cell r="E9">
            <v>0</v>
          </cell>
          <cell r="F9">
            <v>100</v>
          </cell>
          <cell r="G9">
            <v>100</v>
          </cell>
          <cell r="J9" t="str">
            <v>EE</v>
          </cell>
          <cell r="K9">
            <v>60</v>
          </cell>
          <cell r="L9">
            <v>40</v>
          </cell>
        </row>
        <row r="10">
          <cell r="B10" t="str">
            <v>alot_m</v>
          </cell>
          <cell r="D10" t="str">
            <v>ALOT - reading</v>
          </cell>
          <cell r="E10">
            <v>0</v>
          </cell>
          <cell r="F10">
            <v>100</v>
          </cell>
          <cell r="G10">
            <v>100</v>
          </cell>
          <cell r="J10" t="str">
            <v>E &lt; 3</v>
          </cell>
          <cell r="K10">
            <v>60</v>
          </cell>
          <cell r="L10">
            <v>40</v>
          </cell>
        </row>
        <row r="11">
          <cell r="B11" t="str">
            <v>alot_r</v>
          </cell>
          <cell r="D11" t="str">
            <v>ALOT - math</v>
          </cell>
          <cell r="E11">
            <v>0</v>
          </cell>
          <cell r="F11">
            <v>100</v>
          </cell>
          <cell r="G11">
            <v>100</v>
          </cell>
          <cell r="J11" t="str">
            <v>E &lt; 4</v>
          </cell>
          <cell r="K11">
            <v>60</v>
          </cell>
          <cell r="L11">
            <v>40</v>
          </cell>
        </row>
        <row r="12">
          <cell r="B12" t="str">
            <v>hsgrowth_m</v>
          </cell>
          <cell r="D12" t="str">
            <v>Performance vs. projections - math</v>
          </cell>
          <cell r="E12">
            <v>0</v>
          </cell>
          <cell r="F12">
            <v>100</v>
          </cell>
          <cell r="G12">
            <v>100</v>
          </cell>
          <cell r="J12" t="str">
            <v>Adult</v>
          </cell>
          <cell r="K12">
            <v>60</v>
          </cell>
          <cell r="L12">
            <v>40</v>
          </cell>
        </row>
        <row r="13">
          <cell r="B13" t="str">
            <v>hsgrowth_r</v>
          </cell>
          <cell r="D13" t="str">
            <v>Performance vs. projections - reading</v>
          </cell>
          <cell r="E13">
            <v>0</v>
          </cell>
          <cell r="F13">
            <v>100</v>
          </cell>
          <cell r="G13">
            <v>100</v>
          </cell>
          <cell r="J13" t="str">
            <v>Special</v>
          </cell>
          <cell r="K13">
            <v>60</v>
          </cell>
          <cell r="L13">
            <v>40</v>
          </cell>
        </row>
        <row r="14">
          <cell r="J14" t="str">
            <v>Special HS</v>
          </cell>
          <cell r="K14">
            <v>60</v>
          </cell>
          <cell r="L14">
            <v>40</v>
          </cell>
        </row>
        <row r="15">
          <cell r="C15" t="str">
            <v>Student achievement level</v>
          </cell>
        </row>
        <row r="16">
          <cell r="E16" t="str">
            <v>Floor</v>
          </cell>
          <cell r="F16" t="str">
            <v>Target</v>
          </cell>
          <cell r="G16" t="str">
            <v>spread</v>
          </cell>
        </row>
        <row r="17">
          <cell r="B17" t="str">
            <v>dccas_r_prof_plus</v>
          </cell>
          <cell r="D17" t="str">
            <v>DC-CAS Reading - at least proficient</v>
          </cell>
          <cell r="E17">
            <v>20.799615384615386</v>
          </cell>
          <cell r="F17">
            <v>100</v>
          </cell>
          <cell r="G17">
            <v>79.200384615384621</v>
          </cell>
        </row>
        <row r="18">
          <cell r="B18" t="str">
            <v>dccas_r_adv</v>
          </cell>
          <cell r="D18" t="str">
            <v>DC-CAS Reading - Advanced</v>
          </cell>
          <cell r="E18">
            <v>0</v>
          </cell>
          <cell r="F18">
            <v>50</v>
          </cell>
          <cell r="G18">
            <v>50</v>
          </cell>
        </row>
        <row r="19">
          <cell r="B19" t="str">
            <v>dccas_m_prof_plus</v>
          </cell>
          <cell r="D19" t="str">
            <v>DC-CAS Math - at least proficient</v>
          </cell>
          <cell r="E19">
            <v>10.44</v>
          </cell>
          <cell r="F19">
            <v>100</v>
          </cell>
          <cell r="G19">
            <v>89.56</v>
          </cell>
        </row>
        <row r="20">
          <cell r="B20" t="str">
            <v>dccas_m_adv</v>
          </cell>
          <cell r="D20" t="str">
            <v>DC-CAS Math - Advanced</v>
          </cell>
          <cell r="E20">
            <v>0</v>
          </cell>
          <cell r="F20">
            <v>50</v>
          </cell>
          <cell r="G20">
            <v>50</v>
          </cell>
        </row>
        <row r="21">
          <cell r="B21" t="str">
            <v>apscore</v>
          </cell>
          <cell r="D21" t="str">
            <v>AP Performance</v>
          </cell>
          <cell r="E21">
            <v>0</v>
          </cell>
          <cell r="F21">
            <v>15</v>
          </cell>
          <cell r="G21">
            <v>15</v>
          </cell>
        </row>
        <row r="23">
          <cell r="C23" t="str">
            <v>Gateway / post-secondary readiness / success</v>
          </cell>
        </row>
        <row r="24">
          <cell r="E24" t="str">
            <v>Floor</v>
          </cell>
          <cell r="F24" t="str">
            <v>Target</v>
          </cell>
          <cell r="G24" t="str">
            <v>spread</v>
          </cell>
        </row>
        <row r="25">
          <cell r="B25" t="str">
            <v>psatscore</v>
          </cell>
          <cell r="D25" t="str">
            <v>PSAT performance</v>
          </cell>
          <cell r="E25">
            <v>0</v>
          </cell>
          <cell r="F25">
            <v>100</v>
          </cell>
          <cell r="G25">
            <v>100</v>
          </cell>
        </row>
        <row r="26">
          <cell r="B26" t="str">
            <v>satscore</v>
          </cell>
          <cell r="D26" t="str">
            <v>SAT performance</v>
          </cell>
          <cell r="E26">
            <v>0</v>
          </cell>
          <cell r="F26">
            <v>100</v>
          </cell>
          <cell r="G26">
            <v>100</v>
          </cell>
        </row>
        <row r="27">
          <cell r="B27" t="str">
            <v>2008_grad</v>
          </cell>
          <cell r="D27" t="str">
            <v>Graduation rate</v>
          </cell>
          <cell r="E27">
            <v>0</v>
          </cell>
          <cell r="F27">
            <v>100</v>
          </cell>
          <cell r="G27">
            <v>100</v>
          </cell>
        </row>
        <row r="28">
          <cell r="B28" t="str">
            <v>2008_grad_lp</v>
          </cell>
          <cell r="D28" t="str">
            <v>Graduation rate (low performers)</v>
          </cell>
          <cell r="E28">
            <v>0</v>
          </cell>
          <cell r="F28">
            <v>100</v>
          </cell>
          <cell r="G28">
            <v>100</v>
          </cell>
        </row>
        <row r="29">
          <cell r="B29" t="str">
            <v>college</v>
          </cell>
          <cell r="D29" t="str">
            <v>College Acceptance</v>
          </cell>
          <cell r="E29">
            <v>28.4</v>
          </cell>
          <cell r="F29">
            <v>100</v>
          </cell>
          <cell r="G29">
            <v>71.599999999999994</v>
          </cell>
        </row>
        <row r="30">
          <cell r="B30" t="str">
            <v>3rd_read</v>
          </cell>
          <cell r="D30" t="str">
            <v>3rd grade reading</v>
          </cell>
          <cell r="E30">
            <v>22.23</v>
          </cell>
          <cell r="F30">
            <v>100</v>
          </cell>
          <cell r="G30">
            <v>77.77</v>
          </cell>
        </row>
        <row r="31">
          <cell r="B31" t="str">
            <v>8th_math</v>
          </cell>
          <cell r="D31" t="str">
            <v>8th grade math</v>
          </cell>
          <cell r="E31">
            <v>20.908000000000001</v>
          </cell>
          <cell r="F31">
            <v>100</v>
          </cell>
          <cell r="G31">
            <v>79.091999999999999</v>
          </cell>
        </row>
        <row r="33">
          <cell r="C33" t="str">
            <v>Leading indicators</v>
          </cell>
        </row>
        <row r="34">
          <cell r="E34" t="str">
            <v>Floor</v>
          </cell>
          <cell r="F34" t="str">
            <v>Target</v>
          </cell>
          <cell r="G34" t="str">
            <v>spread</v>
          </cell>
        </row>
        <row r="35">
          <cell r="B35" t="str">
            <v>2008_attend</v>
          </cell>
          <cell r="D35" t="str">
            <v>Attendance</v>
          </cell>
          <cell r="E35">
            <v>45.417582417582402</v>
          </cell>
          <cell r="F35">
            <v>100</v>
          </cell>
          <cell r="G35">
            <v>54.582417582417598</v>
          </cell>
        </row>
        <row r="36">
          <cell r="B36" t="str">
            <v>2008_attend_lp</v>
          </cell>
          <cell r="D36" t="str">
            <v>Attendance (low performers)</v>
          </cell>
          <cell r="E36">
            <v>45.417582417582402</v>
          </cell>
          <cell r="F36">
            <v>100</v>
          </cell>
          <cell r="G36">
            <v>54.582417582417598</v>
          </cell>
        </row>
        <row r="37">
          <cell r="B37" t="str">
            <v>reenroll</v>
          </cell>
          <cell r="D37" t="str">
            <v>Re-enrollment rate</v>
          </cell>
          <cell r="E37">
            <v>53.67902224003204</v>
          </cell>
          <cell r="F37">
            <v>90</v>
          </cell>
          <cell r="G37">
            <v>36.32097775996796</v>
          </cell>
        </row>
        <row r="38">
          <cell r="B38" t="str">
            <v>reenroll_lp</v>
          </cell>
          <cell r="D38" t="str">
            <v>Re-enrollment rate (low-performers)</v>
          </cell>
          <cell r="E38">
            <v>53.67902224003204</v>
          </cell>
          <cell r="F38">
            <v>90</v>
          </cell>
          <cell r="G38">
            <v>36.32097775996796</v>
          </cell>
        </row>
        <row r="39">
          <cell r="B39" t="str">
            <v>9thgrade</v>
          </cell>
          <cell r="D39" t="str">
            <v>9th grade on track</v>
          </cell>
          <cell r="E39">
            <v>0</v>
          </cell>
          <cell r="F39">
            <v>80</v>
          </cell>
          <cell r="G39">
            <v>80</v>
          </cell>
        </row>
        <row r="41">
          <cell r="C41" t="str">
            <v>Mission-specific measure</v>
          </cell>
        </row>
        <row r="42">
          <cell r="E42" t="str">
            <v>Floor</v>
          </cell>
          <cell r="F42" t="str">
            <v>Target</v>
          </cell>
          <cell r="G42" t="str">
            <v>spread</v>
          </cell>
        </row>
        <row r="43">
          <cell r="B43" t="str">
            <v>unique</v>
          </cell>
          <cell r="D43" t="str">
            <v>Mission-specific 1</v>
          </cell>
          <cell r="E43" t="str">
            <v>n/a</v>
          </cell>
          <cell r="F43" t="str">
            <v>n/a</v>
          </cell>
          <cell r="G43" t="str">
            <v>n/a</v>
          </cell>
        </row>
        <row r="45">
          <cell r="C45" t="str">
            <v>School-specified measures</v>
          </cell>
        </row>
        <row r="46">
          <cell r="E46" t="str">
            <v>Floor</v>
          </cell>
          <cell r="F46" t="str">
            <v>Target</v>
          </cell>
          <cell r="G46" t="str">
            <v>spread</v>
          </cell>
        </row>
        <row r="47">
          <cell r="B47" t="str">
            <v>ss_progress</v>
          </cell>
          <cell r="D47" t="str">
            <v>School-specified progress</v>
          </cell>
          <cell r="E47" t="str">
            <v>n/a</v>
          </cell>
          <cell r="F47" t="str">
            <v>n/a</v>
          </cell>
          <cell r="G47" t="str">
            <v>n/a</v>
          </cell>
        </row>
        <row r="48">
          <cell r="B48" t="str">
            <v>ss_achievement</v>
          </cell>
          <cell r="D48" t="str">
            <v>School-specified achievement</v>
          </cell>
          <cell r="E48" t="str">
            <v>n/a</v>
          </cell>
          <cell r="F48" t="str">
            <v>n/a</v>
          </cell>
          <cell r="G48" t="str">
            <v>n/a</v>
          </cell>
        </row>
        <row r="49">
          <cell r="B49" t="str">
            <v>ss_gateway</v>
          </cell>
          <cell r="D49" t="str">
            <v>School-specified gateway</v>
          </cell>
          <cell r="E49" t="str">
            <v>n/a</v>
          </cell>
          <cell r="F49" t="str">
            <v>n/a</v>
          </cell>
          <cell r="G49" t="str">
            <v>n/a</v>
          </cell>
        </row>
      </sheetData>
      <sheetData sheetId="8"/>
      <sheetData sheetId="9">
        <row r="3">
          <cell r="C3" t="str">
            <v>Measure 1</v>
          </cell>
          <cell r="H3" t="str">
            <v>Measure 2</v>
          </cell>
          <cell r="M3" t="str">
            <v>Measure 3</v>
          </cell>
          <cell r="R3" t="str">
            <v>Measure 4</v>
          </cell>
          <cell r="W3" t="str">
            <v>Total points</v>
          </cell>
          <cell r="X3" t="str">
            <v>Description of mission specific measures</v>
          </cell>
        </row>
        <row r="4">
          <cell r="A4" t="str">
            <v>School</v>
          </cell>
          <cell r="B4" t="str">
            <v>Grade range</v>
          </cell>
          <cell r="C4" t="str">
            <v>Weight</v>
          </cell>
          <cell r="D4" t="str">
            <v>Half threshold</v>
          </cell>
          <cell r="E4" t="str">
            <v>Full threshold</v>
          </cell>
          <cell r="F4" t="str">
            <v>Raw score</v>
          </cell>
          <cell r="G4" t="str">
            <v>Credit</v>
          </cell>
          <cell r="H4" t="str">
            <v>Weight</v>
          </cell>
          <cell r="I4" t="str">
            <v>Half threshold</v>
          </cell>
          <cell r="J4" t="str">
            <v>Full threshold</v>
          </cell>
          <cell r="K4" t="str">
            <v>Raw score</v>
          </cell>
          <cell r="L4" t="str">
            <v>Credit</v>
          </cell>
          <cell r="M4" t="str">
            <v>Weight</v>
          </cell>
          <cell r="N4" t="str">
            <v>Half threshold</v>
          </cell>
          <cell r="O4" t="str">
            <v>Full threshold</v>
          </cell>
          <cell r="P4" t="str">
            <v>Raw score</v>
          </cell>
          <cell r="Q4" t="str">
            <v>Credit</v>
          </cell>
          <cell r="R4" t="str">
            <v>Weight</v>
          </cell>
          <cell r="S4" t="str">
            <v>Half threshold</v>
          </cell>
          <cell r="T4" t="str">
            <v>Full threshold</v>
          </cell>
          <cell r="U4" t="str">
            <v>Raw score</v>
          </cell>
          <cell r="V4" t="str">
            <v>Credit</v>
          </cell>
          <cell r="Y4" t="str">
            <v>unique1</v>
          </cell>
          <cell r="Z4" t="str">
            <v>unique2</v>
          </cell>
          <cell r="AA4" t="str">
            <v>unique3</v>
          </cell>
          <cell r="AB4" t="str">
            <v>unique4</v>
          </cell>
        </row>
        <row r="5">
          <cell r="A5" t="str">
            <v>Example</v>
          </cell>
          <cell r="B5" t="str">
            <v>Middle</v>
          </cell>
          <cell r="C5">
            <v>10</v>
          </cell>
          <cell r="D5">
            <v>60</v>
          </cell>
          <cell r="E5">
            <v>90</v>
          </cell>
          <cell r="F5">
            <v>70</v>
          </cell>
          <cell r="G5" t="str">
            <v>Half</v>
          </cell>
          <cell r="H5">
            <v>5</v>
          </cell>
          <cell r="I5">
            <v>25</v>
          </cell>
          <cell r="J5">
            <v>50</v>
          </cell>
          <cell r="K5">
            <v>60</v>
          </cell>
          <cell r="L5" t="str">
            <v>Full</v>
          </cell>
          <cell r="M5">
            <v>5</v>
          </cell>
          <cell r="N5">
            <v>25</v>
          </cell>
          <cell r="O5">
            <v>50</v>
          </cell>
          <cell r="P5">
            <v>10</v>
          </cell>
          <cell r="Q5" t="str">
            <v>Zero</v>
          </cell>
          <cell r="R5">
            <v>0</v>
          </cell>
          <cell r="V5" t="str">
            <v>n/a</v>
          </cell>
          <cell r="W5">
            <v>10</v>
          </cell>
          <cell r="X5" t="str">
            <v>Measure 1: portfolio review, Measure 2: SAT-10 m  Measure 3: SAT-10 r</v>
          </cell>
          <cell r="Y5">
            <v>5</v>
          </cell>
          <cell r="Z5">
            <v>5</v>
          </cell>
          <cell r="AA5">
            <v>0</v>
          </cell>
          <cell r="AB5" t="str">
            <v>n/a</v>
          </cell>
        </row>
        <row r="7">
          <cell r="A7" t="str">
            <v>ACADEMIA BILINGUE DE LA COMUNIDAD PCS</v>
          </cell>
          <cell r="B7" t="str">
            <v>Middle</v>
          </cell>
          <cell r="G7" t="str">
            <v/>
          </cell>
          <cell r="L7" t="str">
            <v/>
          </cell>
          <cell r="Q7" t="str">
            <v/>
          </cell>
          <cell r="V7" t="str">
            <v/>
          </cell>
          <cell r="W7">
            <v>0</v>
          </cell>
          <cell r="Y7" t="str">
            <v>n/a</v>
          </cell>
          <cell r="Z7" t="str">
            <v>n/a</v>
          </cell>
          <cell r="AA7" t="str">
            <v>n/a</v>
          </cell>
          <cell r="AB7" t="str">
            <v>n/a</v>
          </cell>
        </row>
        <row r="8">
          <cell r="A8" t="str">
            <v>ACADEMY FOR LEARNING THROUGH THE ARTS</v>
          </cell>
          <cell r="B8" t="str">
            <v>Elementary</v>
          </cell>
          <cell r="G8" t="str">
            <v/>
          </cell>
          <cell r="L8" t="str">
            <v/>
          </cell>
          <cell r="Q8" t="str">
            <v/>
          </cell>
          <cell r="V8" t="str">
            <v/>
          </cell>
          <cell r="W8">
            <v>0</v>
          </cell>
          <cell r="Y8" t="str">
            <v>n/a</v>
          </cell>
          <cell r="Z8" t="str">
            <v>n/a</v>
          </cell>
          <cell r="AA8" t="str">
            <v>n/a</v>
          </cell>
          <cell r="AB8" t="str">
            <v>n/a</v>
          </cell>
        </row>
        <row r="9">
          <cell r="A9" t="str">
            <v xml:space="preserve">Achievement Preperatory Academy </v>
          </cell>
          <cell r="B9" t="str">
            <v>New</v>
          </cell>
          <cell r="G9" t="str">
            <v/>
          </cell>
          <cell r="L9" t="str">
            <v/>
          </cell>
          <cell r="Q9" t="str">
            <v/>
          </cell>
          <cell r="V9" t="str">
            <v/>
          </cell>
          <cell r="W9">
            <v>0</v>
          </cell>
          <cell r="Y9" t="str">
            <v>n/a</v>
          </cell>
          <cell r="Z9" t="str">
            <v>n/a</v>
          </cell>
          <cell r="AA9" t="str">
            <v>n/a</v>
          </cell>
          <cell r="AB9" t="str">
            <v>n/a</v>
          </cell>
        </row>
        <row r="10">
          <cell r="A10" t="str">
            <v>AppleTree Early Learning - Amidon</v>
          </cell>
          <cell r="B10" t="str">
            <v>EE</v>
          </cell>
          <cell r="G10" t="str">
            <v/>
          </cell>
          <cell r="L10" t="str">
            <v/>
          </cell>
          <cell r="Q10" t="str">
            <v/>
          </cell>
          <cell r="V10" t="str">
            <v/>
          </cell>
          <cell r="W10">
            <v>0</v>
          </cell>
          <cell r="Y10" t="str">
            <v>n/a</v>
          </cell>
          <cell r="Z10" t="str">
            <v>n/a</v>
          </cell>
          <cell r="AA10" t="str">
            <v>n/a</v>
          </cell>
          <cell r="AB10" t="str">
            <v>n/a</v>
          </cell>
        </row>
        <row r="11">
          <cell r="A11" t="str">
            <v>AppleTree Early Learning – Col. Brdg</v>
          </cell>
          <cell r="B11" t="str">
            <v>EE</v>
          </cell>
          <cell r="G11" t="str">
            <v/>
          </cell>
          <cell r="L11" t="str">
            <v/>
          </cell>
          <cell r="Q11" t="str">
            <v/>
          </cell>
          <cell r="V11" t="str">
            <v/>
          </cell>
          <cell r="W11">
            <v>0</v>
          </cell>
          <cell r="Y11" t="str">
            <v>n/a</v>
          </cell>
          <cell r="Z11" t="str">
            <v>n/a</v>
          </cell>
          <cell r="AA11" t="str">
            <v>n/a</v>
          </cell>
          <cell r="AB11" t="str">
            <v>n/a</v>
          </cell>
        </row>
        <row r="12">
          <cell r="A12" t="str">
            <v>AppleTree Early Learning - Riverside</v>
          </cell>
          <cell r="B12" t="str">
            <v>EE</v>
          </cell>
          <cell r="G12" t="str">
            <v/>
          </cell>
          <cell r="L12" t="str">
            <v/>
          </cell>
          <cell r="Q12" t="str">
            <v/>
          </cell>
          <cell r="V12" t="str">
            <v/>
          </cell>
          <cell r="W12">
            <v>0</v>
          </cell>
          <cell r="Y12" t="str">
            <v>n/a</v>
          </cell>
          <cell r="Z12" t="str">
            <v>n/a</v>
          </cell>
          <cell r="AA12" t="str">
            <v>n/a</v>
          </cell>
          <cell r="AB12" t="str">
            <v>n/a</v>
          </cell>
        </row>
        <row r="13">
          <cell r="A13" t="str">
            <v>ARTS TECHNOLOGY ACADEMY</v>
          </cell>
          <cell r="B13" t="str">
            <v>Elementary</v>
          </cell>
          <cell r="G13" t="str">
            <v/>
          </cell>
          <cell r="L13" t="str">
            <v/>
          </cell>
          <cell r="Q13" t="str">
            <v/>
          </cell>
          <cell r="V13" t="str">
            <v/>
          </cell>
          <cell r="W13">
            <v>0</v>
          </cell>
          <cell r="Y13" t="str">
            <v>n/a</v>
          </cell>
          <cell r="Z13" t="str">
            <v>n/a</v>
          </cell>
          <cell r="AA13" t="str">
            <v>n/a</v>
          </cell>
          <cell r="AB13" t="str">
            <v>n/a</v>
          </cell>
        </row>
        <row r="14">
          <cell r="A14" t="str">
            <v>ARTS TECHNOLOGY ACADEMY</v>
          </cell>
          <cell r="B14" t="str">
            <v>EE</v>
          </cell>
          <cell r="G14" t="str">
            <v/>
          </cell>
          <cell r="L14" t="str">
            <v/>
          </cell>
          <cell r="Q14" t="str">
            <v/>
          </cell>
          <cell r="V14" t="str">
            <v/>
          </cell>
          <cell r="W14">
            <v>0</v>
          </cell>
          <cell r="Y14" t="str">
            <v>n/a</v>
          </cell>
          <cell r="Z14" t="str">
            <v>n/a</v>
          </cell>
          <cell r="AA14" t="str">
            <v>n/a</v>
          </cell>
          <cell r="AB14" t="str">
            <v>n/a</v>
          </cell>
        </row>
        <row r="15">
          <cell r="A15" t="str">
            <v>BARBARA JORDAN PCS</v>
          </cell>
          <cell r="B15" t="str">
            <v>Middle</v>
          </cell>
          <cell r="G15" t="str">
            <v/>
          </cell>
          <cell r="L15" t="str">
            <v/>
          </cell>
          <cell r="Q15" t="str">
            <v/>
          </cell>
          <cell r="V15" t="str">
            <v/>
          </cell>
          <cell r="W15">
            <v>0</v>
          </cell>
          <cell r="Y15" t="str">
            <v>n/a</v>
          </cell>
          <cell r="Z15" t="str">
            <v>n/a</v>
          </cell>
          <cell r="AA15" t="str">
            <v>n/a</v>
          </cell>
          <cell r="AB15" t="str">
            <v>n/a</v>
          </cell>
        </row>
        <row r="16">
          <cell r="A16" t="str">
            <v>BOOKER T WASHINGTON HIGH SCHOOL</v>
          </cell>
          <cell r="B16" t="str">
            <v>High</v>
          </cell>
          <cell r="G16" t="str">
            <v/>
          </cell>
          <cell r="L16" t="str">
            <v/>
          </cell>
          <cell r="Q16" t="str">
            <v/>
          </cell>
          <cell r="V16" t="str">
            <v/>
          </cell>
          <cell r="W16">
            <v>0</v>
          </cell>
          <cell r="Y16" t="str">
            <v>n/a</v>
          </cell>
          <cell r="Z16" t="str">
            <v>n/a</v>
          </cell>
          <cell r="AA16" t="str">
            <v>n/a</v>
          </cell>
          <cell r="AB16" t="str">
            <v>n/a</v>
          </cell>
        </row>
        <row r="17">
          <cell r="A17" t="str">
            <v>Bridges Public Charter School</v>
          </cell>
          <cell r="B17" t="str">
            <v>EE</v>
          </cell>
          <cell r="G17" t="str">
            <v/>
          </cell>
          <cell r="L17" t="str">
            <v/>
          </cell>
          <cell r="Q17" t="str">
            <v/>
          </cell>
          <cell r="V17" t="str">
            <v/>
          </cell>
          <cell r="W17">
            <v>0</v>
          </cell>
          <cell r="Y17" t="str">
            <v>n/a</v>
          </cell>
          <cell r="Z17" t="str">
            <v>n/a</v>
          </cell>
          <cell r="AA17" t="str">
            <v>n/a</v>
          </cell>
          <cell r="AB17" t="str">
            <v>n/a</v>
          </cell>
        </row>
        <row r="18">
          <cell r="A18" t="str">
            <v>CAPITAL CITY PCS</v>
          </cell>
          <cell r="B18" t="str">
            <v>Elementary</v>
          </cell>
          <cell r="G18" t="str">
            <v/>
          </cell>
          <cell r="L18" t="str">
            <v/>
          </cell>
          <cell r="Q18" t="str">
            <v/>
          </cell>
          <cell r="V18" t="str">
            <v/>
          </cell>
          <cell r="W18">
            <v>0</v>
          </cell>
          <cell r="Y18" t="str">
            <v>n/a</v>
          </cell>
          <cell r="Z18" t="str">
            <v>n/a</v>
          </cell>
          <cell r="AA18" t="str">
            <v>n/a</v>
          </cell>
          <cell r="AB18" t="str">
            <v>n/a</v>
          </cell>
        </row>
        <row r="19">
          <cell r="A19" t="str">
            <v>CAPITAL CITY PCS</v>
          </cell>
          <cell r="B19" t="str">
            <v>Middle</v>
          </cell>
          <cell r="G19" t="str">
            <v/>
          </cell>
          <cell r="L19" t="str">
            <v/>
          </cell>
          <cell r="Q19" t="str">
            <v/>
          </cell>
          <cell r="V19" t="str">
            <v/>
          </cell>
          <cell r="W19">
            <v>0</v>
          </cell>
          <cell r="Y19" t="str">
            <v>n/a</v>
          </cell>
          <cell r="Z19" t="str">
            <v>n/a</v>
          </cell>
          <cell r="AA19" t="str">
            <v>n/a</v>
          </cell>
          <cell r="AB19" t="str">
            <v>n/a</v>
          </cell>
        </row>
        <row r="20">
          <cell r="A20" t="str">
            <v>Carlos Rosario</v>
          </cell>
          <cell r="B20" t="str">
            <v>Adult</v>
          </cell>
          <cell r="G20" t="str">
            <v/>
          </cell>
          <cell r="L20" t="str">
            <v/>
          </cell>
          <cell r="Q20" t="str">
            <v/>
          </cell>
          <cell r="V20" t="str">
            <v/>
          </cell>
          <cell r="W20">
            <v>0</v>
          </cell>
          <cell r="Y20" t="str">
            <v>n/a</v>
          </cell>
          <cell r="Z20" t="str">
            <v>n/a</v>
          </cell>
          <cell r="AA20" t="str">
            <v>n/a</v>
          </cell>
          <cell r="AB20" t="str">
            <v>n/a</v>
          </cell>
        </row>
        <row r="21">
          <cell r="A21" t="str">
            <v xml:space="preserve">Center City - Brentwood </v>
          </cell>
          <cell r="B21" t="str">
            <v>New</v>
          </cell>
          <cell r="G21" t="str">
            <v/>
          </cell>
          <cell r="L21" t="str">
            <v/>
          </cell>
          <cell r="Q21" t="str">
            <v/>
          </cell>
          <cell r="V21" t="str">
            <v/>
          </cell>
          <cell r="W21">
            <v>0</v>
          </cell>
          <cell r="Y21" t="str">
            <v>n/a</v>
          </cell>
          <cell r="Z21" t="str">
            <v>n/a</v>
          </cell>
          <cell r="AA21" t="str">
            <v>n/a</v>
          </cell>
          <cell r="AB21" t="str">
            <v>n/a</v>
          </cell>
        </row>
        <row r="22">
          <cell r="A22" t="str">
            <v xml:space="preserve">Center City - Brightwood </v>
          </cell>
          <cell r="B22" t="str">
            <v>New</v>
          </cell>
          <cell r="G22" t="str">
            <v/>
          </cell>
          <cell r="L22" t="str">
            <v/>
          </cell>
          <cell r="Q22" t="str">
            <v/>
          </cell>
          <cell r="V22" t="str">
            <v/>
          </cell>
          <cell r="W22">
            <v>0</v>
          </cell>
          <cell r="Y22" t="str">
            <v>n/a</v>
          </cell>
          <cell r="Z22" t="str">
            <v>n/a</v>
          </cell>
          <cell r="AA22" t="str">
            <v>n/a</v>
          </cell>
          <cell r="AB22" t="str">
            <v>n/a</v>
          </cell>
        </row>
        <row r="23">
          <cell r="A23" t="str">
            <v xml:space="preserve">Center City - Capitol Hill </v>
          </cell>
          <cell r="B23" t="str">
            <v>New</v>
          </cell>
          <cell r="G23" t="str">
            <v/>
          </cell>
          <cell r="L23" t="str">
            <v/>
          </cell>
          <cell r="Q23" t="str">
            <v/>
          </cell>
          <cell r="V23" t="str">
            <v/>
          </cell>
          <cell r="W23">
            <v>0</v>
          </cell>
          <cell r="Y23" t="str">
            <v>n/a</v>
          </cell>
          <cell r="Z23" t="str">
            <v>n/a</v>
          </cell>
          <cell r="AA23" t="str">
            <v>n/a</v>
          </cell>
          <cell r="AB23" t="str">
            <v>n/a</v>
          </cell>
        </row>
        <row r="24">
          <cell r="A24" t="str">
            <v xml:space="preserve">Center City - Congress Heights </v>
          </cell>
          <cell r="B24" t="str">
            <v>New</v>
          </cell>
          <cell r="G24" t="str">
            <v/>
          </cell>
          <cell r="L24" t="str">
            <v/>
          </cell>
          <cell r="Q24" t="str">
            <v/>
          </cell>
          <cell r="V24" t="str">
            <v/>
          </cell>
          <cell r="W24">
            <v>0</v>
          </cell>
          <cell r="Y24" t="str">
            <v>n/a</v>
          </cell>
          <cell r="Z24" t="str">
            <v>n/a</v>
          </cell>
          <cell r="AA24" t="str">
            <v>n/a</v>
          </cell>
          <cell r="AB24" t="str">
            <v>n/a</v>
          </cell>
        </row>
        <row r="25">
          <cell r="A25" t="str">
            <v xml:space="preserve">Center City - Petworth </v>
          </cell>
          <cell r="B25" t="str">
            <v>New</v>
          </cell>
          <cell r="G25" t="str">
            <v/>
          </cell>
          <cell r="L25" t="str">
            <v/>
          </cell>
          <cell r="Q25" t="str">
            <v/>
          </cell>
          <cell r="V25" t="str">
            <v/>
          </cell>
          <cell r="W25">
            <v>0</v>
          </cell>
          <cell r="Y25" t="str">
            <v>n/a</v>
          </cell>
          <cell r="Z25" t="str">
            <v>n/a</v>
          </cell>
          <cell r="AA25" t="str">
            <v>n/a</v>
          </cell>
          <cell r="AB25" t="str">
            <v>n/a</v>
          </cell>
        </row>
        <row r="26">
          <cell r="A26" t="str">
            <v xml:space="preserve">Center City - Shaw </v>
          </cell>
          <cell r="B26" t="str">
            <v>New</v>
          </cell>
          <cell r="G26" t="str">
            <v/>
          </cell>
          <cell r="L26" t="str">
            <v/>
          </cell>
          <cell r="Q26" t="str">
            <v/>
          </cell>
          <cell r="V26" t="str">
            <v/>
          </cell>
          <cell r="W26">
            <v>0</v>
          </cell>
          <cell r="Y26" t="str">
            <v>n/a</v>
          </cell>
          <cell r="Z26" t="str">
            <v>n/a</v>
          </cell>
          <cell r="AA26" t="str">
            <v>n/a</v>
          </cell>
          <cell r="AB26" t="str">
            <v>n/a</v>
          </cell>
        </row>
        <row r="27">
          <cell r="A27" t="str">
            <v xml:space="preserve">Center City - Trinidad </v>
          </cell>
          <cell r="B27" t="str">
            <v>New</v>
          </cell>
          <cell r="G27" t="str">
            <v/>
          </cell>
          <cell r="L27" t="str">
            <v/>
          </cell>
          <cell r="Q27" t="str">
            <v/>
          </cell>
          <cell r="V27" t="str">
            <v/>
          </cell>
          <cell r="W27">
            <v>0</v>
          </cell>
          <cell r="Y27" t="str">
            <v>n/a</v>
          </cell>
          <cell r="Z27" t="str">
            <v>n/a</v>
          </cell>
          <cell r="AA27" t="str">
            <v>n/a</v>
          </cell>
          <cell r="AB27" t="str">
            <v>n/a</v>
          </cell>
        </row>
        <row r="28">
          <cell r="A28" t="str">
            <v>CESAR CHAVEZ - CAPITOL HILL CAMPUS</v>
          </cell>
          <cell r="B28" t="str">
            <v>High</v>
          </cell>
          <cell r="G28" t="str">
            <v/>
          </cell>
          <cell r="L28" t="str">
            <v/>
          </cell>
          <cell r="Q28" t="str">
            <v/>
          </cell>
          <cell r="V28" t="str">
            <v/>
          </cell>
          <cell r="W28">
            <v>0</v>
          </cell>
          <cell r="Y28" t="str">
            <v>n/a</v>
          </cell>
          <cell r="Z28" t="str">
            <v>n/a</v>
          </cell>
          <cell r="AA28" t="str">
            <v>n/a</v>
          </cell>
          <cell r="AB28" t="str">
            <v>n/a</v>
          </cell>
        </row>
        <row r="29">
          <cell r="A29" t="str">
            <v>CESAR CHAVEZ PCS - PARKSIDE CAMPUS</v>
          </cell>
          <cell r="B29" t="str">
            <v>Middle</v>
          </cell>
          <cell r="G29" t="str">
            <v/>
          </cell>
          <cell r="L29" t="str">
            <v/>
          </cell>
          <cell r="Q29" t="str">
            <v/>
          </cell>
          <cell r="V29" t="str">
            <v/>
          </cell>
          <cell r="W29">
            <v>0</v>
          </cell>
          <cell r="Y29" t="str">
            <v>n/a</v>
          </cell>
          <cell r="Z29" t="str">
            <v>n/a</v>
          </cell>
          <cell r="AA29" t="str">
            <v>n/a</v>
          </cell>
          <cell r="AB29" t="str">
            <v>n/a</v>
          </cell>
        </row>
        <row r="30">
          <cell r="A30" t="str">
            <v>CESAR CHAVEZ PCS - PARKSIDE CAMPUS</v>
          </cell>
          <cell r="B30" t="str">
            <v>High</v>
          </cell>
          <cell r="G30" t="str">
            <v/>
          </cell>
          <cell r="L30" t="str">
            <v/>
          </cell>
          <cell r="Q30" t="str">
            <v/>
          </cell>
          <cell r="V30" t="str">
            <v/>
          </cell>
          <cell r="W30">
            <v>0</v>
          </cell>
          <cell r="Y30" t="str">
            <v>n/a</v>
          </cell>
          <cell r="Z30" t="str">
            <v>n/a</v>
          </cell>
          <cell r="AA30" t="str">
            <v>n/a</v>
          </cell>
          <cell r="AB30" t="str">
            <v>n/a</v>
          </cell>
        </row>
        <row r="31">
          <cell r="A31" t="str">
            <v>CHAVEZ - BRUCE CAMPUS</v>
          </cell>
          <cell r="B31" t="str">
            <v>Middle</v>
          </cell>
          <cell r="G31" t="str">
            <v/>
          </cell>
          <cell r="L31" t="str">
            <v/>
          </cell>
          <cell r="Q31" t="str">
            <v/>
          </cell>
          <cell r="V31" t="str">
            <v/>
          </cell>
          <cell r="W31">
            <v>0</v>
          </cell>
          <cell r="Y31" t="str">
            <v>n/a</v>
          </cell>
          <cell r="Z31" t="str">
            <v>n/a</v>
          </cell>
          <cell r="AA31" t="str">
            <v>n/a</v>
          </cell>
          <cell r="AB31" t="str">
            <v>n/a</v>
          </cell>
        </row>
        <row r="32">
          <cell r="A32" t="str">
            <v>CHILDRENS STUDIO SCHOOL PCS</v>
          </cell>
          <cell r="B32" t="str">
            <v>Elementary</v>
          </cell>
          <cell r="G32" t="str">
            <v/>
          </cell>
          <cell r="L32" t="str">
            <v/>
          </cell>
          <cell r="Q32" t="str">
            <v/>
          </cell>
          <cell r="V32" t="str">
            <v/>
          </cell>
          <cell r="W32">
            <v>0</v>
          </cell>
          <cell r="Y32" t="str">
            <v>n/a</v>
          </cell>
          <cell r="Z32" t="str">
            <v>n/a</v>
          </cell>
          <cell r="AA32" t="str">
            <v>n/a</v>
          </cell>
          <cell r="AB32" t="str">
            <v>n/a</v>
          </cell>
        </row>
        <row r="33">
          <cell r="A33" t="str">
            <v>CITY COLLEGIATE PUBLIC CHARTER SCHOOL</v>
          </cell>
          <cell r="B33" t="str">
            <v>Middle</v>
          </cell>
          <cell r="G33" t="str">
            <v/>
          </cell>
          <cell r="L33" t="str">
            <v/>
          </cell>
          <cell r="Q33" t="str">
            <v/>
          </cell>
          <cell r="V33" t="str">
            <v/>
          </cell>
          <cell r="W33">
            <v>0</v>
          </cell>
          <cell r="Y33" t="str">
            <v>n/a</v>
          </cell>
          <cell r="Z33" t="str">
            <v>n/a</v>
          </cell>
          <cell r="AA33" t="str">
            <v>n/a</v>
          </cell>
          <cell r="AB33" t="str">
            <v>n/a</v>
          </cell>
        </row>
        <row r="34">
          <cell r="A34" t="str">
            <v>CITY LIGHTS PUBLIC CHARTER SCHOOL</v>
          </cell>
          <cell r="B34" t="str">
            <v>Special HS</v>
          </cell>
          <cell r="G34" t="str">
            <v/>
          </cell>
          <cell r="L34" t="str">
            <v/>
          </cell>
          <cell r="Q34" t="str">
            <v/>
          </cell>
          <cell r="V34" t="str">
            <v/>
          </cell>
          <cell r="W34">
            <v>0</v>
          </cell>
          <cell r="Y34" t="str">
            <v>n/a</v>
          </cell>
          <cell r="Z34" t="str">
            <v>n/a</v>
          </cell>
          <cell r="AA34" t="str">
            <v>n/a</v>
          </cell>
          <cell r="AB34" t="str">
            <v>n/a</v>
          </cell>
        </row>
        <row r="35">
          <cell r="A35" t="str">
            <v>COMMUNITY ACADEMY AMOS 1</v>
          </cell>
          <cell r="B35" t="str">
            <v>Elementary</v>
          </cell>
          <cell r="G35" t="str">
            <v/>
          </cell>
          <cell r="L35" t="str">
            <v/>
          </cell>
          <cell r="Q35" t="str">
            <v/>
          </cell>
          <cell r="V35" t="str">
            <v/>
          </cell>
          <cell r="W35">
            <v>0</v>
          </cell>
          <cell r="Y35" t="str">
            <v>n/a</v>
          </cell>
          <cell r="Z35" t="str">
            <v>n/a</v>
          </cell>
          <cell r="AA35" t="str">
            <v>n/a</v>
          </cell>
          <cell r="AB35" t="str">
            <v>n/a</v>
          </cell>
        </row>
        <row r="36">
          <cell r="A36" t="str">
            <v>COMMUNITY ACADEMY AMOS 1</v>
          </cell>
          <cell r="B36" t="str">
            <v>EE</v>
          </cell>
          <cell r="G36" t="str">
            <v/>
          </cell>
          <cell r="L36" t="str">
            <v/>
          </cell>
          <cell r="Q36" t="str">
            <v/>
          </cell>
          <cell r="V36" t="str">
            <v/>
          </cell>
          <cell r="W36">
            <v>0</v>
          </cell>
          <cell r="Y36" t="str">
            <v>n/a</v>
          </cell>
          <cell r="Z36" t="str">
            <v>n/a</v>
          </cell>
          <cell r="AA36" t="str">
            <v>n/a</v>
          </cell>
          <cell r="AB36" t="str">
            <v>n/a</v>
          </cell>
        </row>
        <row r="37">
          <cell r="A37" t="str">
            <v>COMMUNITY ACADEMY AMOS 2</v>
          </cell>
          <cell r="B37" t="str">
            <v>E &lt; 3</v>
          </cell>
          <cell r="G37" t="str">
            <v/>
          </cell>
          <cell r="L37" t="str">
            <v/>
          </cell>
          <cell r="Q37" t="str">
            <v/>
          </cell>
          <cell r="V37" t="str">
            <v/>
          </cell>
          <cell r="W37">
            <v>0</v>
          </cell>
          <cell r="Y37" t="str">
            <v>n/a</v>
          </cell>
          <cell r="Z37" t="str">
            <v>n/a</v>
          </cell>
          <cell r="AA37" t="str">
            <v>n/a</v>
          </cell>
          <cell r="AB37" t="str">
            <v>n/a</v>
          </cell>
        </row>
        <row r="38">
          <cell r="A38" t="str">
            <v>COMMUNITY ACADEMY PCS BUTLER</v>
          </cell>
          <cell r="B38" t="str">
            <v>Elementary</v>
          </cell>
          <cell r="G38" t="str">
            <v/>
          </cell>
          <cell r="L38" t="str">
            <v/>
          </cell>
          <cell r="Q38" t="str">
            <v/>
          </cell>
          <cell r="V38" t="str">
            <v/>
          </cell>
          <cell r="W38">
            <v>0</v>
          </cell>
          <cell r="Y38" t="str">
            <v>n/a</v>
          </cell>
          <cell r="Z38" t="str">
            <v>n/a</v>
          </cell>
          <cell r="AA38" t="str">
            <v>n/a</v>
          </cell>
          <cell r="AB38" t="str">
            <v>n/a</v>
          </cell>
        </row>
        <row r="39">
          <cell r="A39" t="str">
            <v>COMMUNITY ACADEMY PCS BUTLER</v>
          </cell>
          <cell r="B39" t="str">
            <v>EE</v>
          </cell>
          <cell r="G39" t="str">
            <v/>
          </cell>
          <cell r="L39" t="str">
            <v/>
          </cell>
          <cell r="Q39" t="str">
            <v/>
          </cell>
          <cell r="V39" t="str">
            <v/>
          </cell>
          <cell r="W39">
            <v>0</v>
          </cell>
          <cell r="Y39" t="str">
            <v>n/a</v>
          </cell>
          <cell r="Z39" t="str">
            <v>n/a</v>
          </cell>
          <cell r="AA39" t="str">
            <v>n/a</v>
          </cell>
          <cell r="AB39" t="str">
            <v>n/a</v>
          </cell>
        </row>
        <row r="40">
          <cell r="A40" t="str">
            <v>COMMUNITY ACADEMY PCS CAPCS ONLINE</v>
          </cell>
          <cell r="B40" t="str">
            <v>Elementary</v>
          </cell>
          <cell r="G40" t="str">
            <v/>
          </cell>
          <cell r="L40" t="str">
            <v/>
          </cell>
          <cell r="Q40" t="str">
            <v/>
          </cell>
          <cell r="V40" t="str">
            <v/>
          </cell>
          <cell r="W40">
            <v>0</v>
          </cell>
          <cell r="Y40" t="str">
            <v>n/a</v>
          </cell>
          <cell r="Z40" t="str">
            <v>n/a</v>
          </cell>
          <cell r="AA40" t="str">
            <v>n/a</v>
          </cell>
          <cell r="AB40" t="str">
            <v>n/a</v>
          </cell>
        </row>
        <row r="41">
          <cell r="A41" t="str">
            <v>COMMUNITY ACADEMY PCS CAPCS ONLINE</v>
          </cell>
          <cell r="B41" t="str">
            <v>Middle</v>
          </cell>
          <cell r="G41" t="str">
            <v/>
          </cell>
          <cell r="L41" t="str">
            <v/>
          </cell>
          <cell r="Q41" t="str">
            <v/>
          </cell>
          <cell r="V41" t="str">
            <v/>
          </cell>
          <cell r="W41">
            <v>0</v>
          </cell>
          <cell r="Y41" t="str">
            <v>n/a</v>
          </cell>
          <cell r="Z41" t="str">
            <v>n/a</v>
          </cell>
          <cell r="AA41" t="str">
            <v>n/a</v>
          </cell>
          <cell r="AB41" t="str">
            <v>n/a</v>
          </cell>
        </row>
        <row r="42">
          <cell r="A42" t="str">
            <v>COMMUNITY ACADEMY PCS RAND</v>
          </cell>
          <cell r="B42" t="str">
            <v>Elementary</v>
          </cell>
          <cell r="G42" t="str">
            <v/>
          </cell>
          <cell r="L42" t="str">
            <v/>
          </cell>
          <cell r="Q42" t="str">
            <v/>
          </cell>
          <cell r="V42" t="str">
            <v/>
          </cell>
          <cell r="W42">
            <v>0</v>
          </cell>
          <cell r="Y42" t="str">
            <v>n/a</v>
          </cell>
          <cell r="Z42" t="str">
            <v>n/a</v>
          </cell>
          <cell r="AA42" t="str">
            <v>n/a</v>
          </cell>
          <cell r="AB42" t="str">
            <v>n/a</v>
          </cell>
        </row>
        <row r="43">
          <cell r="A43" t="str">
            <v>COMMUNITY ACADEMY PCS RAND</v>
          </cell>
          <cell r="B43" t="str">
            <v>Middle</v>
          </cell>
          <cell r="G43" t="str">
            <v/>
          </cell>
          <cell r="L43" t="str">
            <v/>
          </cell>
          <cell r="Q43" t="str">
            <v/>
          </cell>
          <cell r="V43" t="str">
            <v/>
          </cell>
          <cell r="W43">
            <v>0</v>
          </cell>
          <cell r="Y43" t="str">
            <v>n/a</v>
          </cell>
          <cell r="Z43" t="str">
            <v>n/a</v>
          </cell>
          <cell r="AA43" t="str">
            <v>n/a</v>
          </cell>
          <cell r="AB43" t="str">
            <v>n/a</v>
          </cell>
        </row>
        <row r="44">
          <cell r="A44" t="str">
            <v>COMMUNITY ACADEMY PCS RAND</v>
          </cell>
          <cell r="B44" t="str">
            <v>EE</v>
          </cell>
          <cell r="G44" t="str">
            <v/>
          </cell>
          <cell r="L44" t="str">
            <v/>
          </cell>
          <cell r="Q44" t="str">
            <v/>
          </cell>
          <cell r="V44" t="str">
            <v/>
          </cell>
          <cell r="W44">
            <v>0</v>
          </cell>
          <cell r="Y44" t="str">
            <v>n/a</v>
          </cell>
          <cell r="Z44" t="str">
            <v>n/a</v>
          </cell>
          <cell r="AA44" t="str">
            <v>n/a</v>
          </cell>
          <cell r="AB44" t="str">
            <v>n/a</v>
          </cell>
        </row>
        <row r="45">
          <cell r="A45" t="str">
            <v>DC BILINGUAL PUBLIC CHARTER SCHOOL</v>
          </cell>
          <cell r="B45" t="str">
            <v>E &lt; 4</v>
          </cell>
          <cell r="G45" t="str">
            <v/>
          </cell>
          <cell r="L45" t="str">
            <v/>
          </cell>
          <cell r="Q45" t="str">
            <v/>
          </cell>
          <cell r="V45" t="str">
            <v/>
          </cell>
          <cell r="W45">
            <v>0</v>
          </cell>
          <cell r="Y45" t="str">
            <v>n/a</v>
          </cell>
          <cell r="Z45" t="str">
            <v>n/a</v>
          </cell>
          <cell r="AA45" t="str">
            <v>n/a</v>
          </cell>
          <cell r="AB45" t="str">
            <v>n/a</v>
          </cell>
        </row>
        <row r="46">
          <cell r="A46" t="str">
            <v>DC PREP ACADEMY EDGEWOOD ELEMENTARY CAMPUS</v>
          </cell>
          <cell r="B46" t="str">
            <v>E &lt; 4</v>
          </cell>
          <cell r="G46" t="str">
            <v/>
          </cell>
          <cell r="L46" t="str">
            <v/>
          </cell>
          <cell r="Q46" t="str">
            <v/>
          </cell>
          <cell r="V46" t="str">
            <v/>
          </cell>
          <cell r="W46">
            <v>0</v>
          </cell>
          <cell r="Y46" t="str">
            <v>n/a</v>
          </cell>
          <cell r="Z46" t="str">
            <v>n/a</v>
          </cell>
          <cell r="AA46" t="str">
            <v>n/a</v>
          </cell>
          <cell r="AB46" t="str">
            <v>n/a</v>
          </cell>
        </row>
        <row r="47">
          <cell r="A47" t="str">
            <v>DC PREP ACADEMY EDGEWOOD MIDDLE CAMPUS</v>
          </cell>
          <cell r="B47" t="str">
            <v>Elementary</v>
          </cell>
          <cell r="G47" t="str">
            <v/>
          </cell>
          <cell r="L47" t="str">
            <v/>
          </cell>
          <cell r="Q47" t="str">
            <v/>
          </cell>
          <cell r="V47" t="str">
            <v/>
          </cell>
          <cell r="W47">
            <v>0</v>
          </cell>
          <cell r="Y47" t="str">
            <v>n/a</v>
          </cell>
          <cell r="Z47" t="str">
            <v>n/a</v>
          </cell>
          <cell r="AA47" t="str">
            <v>n/a</v>
          </cell>
          <cell r="AB47" t="str">
            <v>n/a</v>
          </cell>
        </row>
        <row r="48">
          <cell r="A48" t="str">
            <v>DC PREP ACADEMY EDGEWOOD MIDDLE CAMPUS</v>
          </cell>
          <cell r="B48" t="str">
            <v>Middle</v>
          </cell>
          <cell r="G48" t="str">
            <v/>
          </cell>
          <cell r="L48" t="str">
            <v/>
          </cell>
          <cell r="Q48" t="str">
            <v/>
          </cell>
          <cell r="V48" t="str">
            <v/>
          </cell>
          <cell r="W48">
            <v>0</v>
          </cell>
          <cell r="Y48" t="str">
            <v>n/a</v>
          </cell>
          <cell r="Z48" t="str">
            <v>n/a</v>
          </cell>
          <cell r="AA48" t="str">
            <v>n/a</v>
          </cell>
          <cell r="AB48" t="str">
            <v>n/a</v>
          </cell>
        </row>
        <row r="49">
          <cell r="A49" t="str">
            <v>E.L. HAYNES PUBLIC CHARTER SCHOOL</v>
          </cell>
          <cell r="B49" t="str">
            <v>Elementary</v>
          </cell>
          <cell r="G49" t="str">
            <v/>
          </cell>
          <cell r="L49" t="str">
            <v/>
          </cell>
          <cell r="Q49" t="str">
            <v/>
          </cell>
          <cell r="V49" t="str">
            <v/>
          </cell>
          <cell r="W49">
            <v>0</v>
          </cell>
          <cell r="Y49" t="str">
            <v>n/a</v>
          </cell>
          <cell r="Z49" t="str">
            <v>n/a</v>
          </cell>
          <cell r="AA49" t="str">
            <v>n/a</v>
          </cell>
          <cell r="AB49" t="str">
            <v>n/a</v>
          </cell>
        </row>
        <row r="50">
          <cell r="A50" t="str">
            <v>Eagle Academy</v>
          </cell>
          <cell r="B50" t="str">
            <v>E &lt; 3</v>
          </cell>
          <cell r="G50" t="str">
            <v/>
          </cell>
          <cell r="L50" t="str">
            <v/>
          </cell>
          <cell r="Q50" t="str">
            <v/>
          </cell>
          <cell r="V50" t="str">
            <v/>
          </cell>
          <cell r="W50">
            <v>0</v>
          </cell>
          <cell r="Y50" t="str">
            <v>n/a</v>
          </cell>
          <cell r="Z50" t="str">
            <v>n/a</v>
          </cell>
          <cell r="AA50" t="str">
            <v>n/a</v>
          </cell>
          <cell r="AB50" t="str">
            <v>n/a</v>
          </cell>
        </row>
        <row r="51">
          <cell r="A51" t="str">
            <v>EARLY CHILD ACADEMY</v>
          </cell>
          <cell r="B51" t="str">
            <v>E &lt; 3</v>
          </cell>
          <cell r="G51" t="str">
            <v/>
          </cell>
          <cell r="L51" t="str">
            <v/>
          </cell>
          <cell r="Q51" t="str">
            <v/>
          </cell>
          <cell r="V51" t="str">
            <v/>
          </cell>
          <cell r="W51">
            <v>0</v>
          </cell>
          <cell r="Y51" t="str">
            <v>n/a</v>
          </cell>
          <cell r="Z51" t="str">
            <v>n/a</v>
          </cell>
          <cell r="AA51" t="str">
            <v>n/a</v>
          </cell>
          <cell r="AB51" t="str">
            <v>n/a</v>
          </cell>
        </row>
        <row r="52">
          <cell r="A52" t="str">
            <v>EDUCATION STRENGTHENS FAMILIES PCS</v>
          </cell>
          <cell r="B52" t="str">
            <v>EE</v>
          </cell>
          <cell r="G52" t="str">
            <v/>
          </cell>
          <cell r="L52" t="str">
            <v/>
          </cell>
          <cell r="Q52" t="str">
            <v/>
          </cell>
          <cell r="V52" t="str">
            <v/>
          </cell>
          <cell r="W52">
            <v>0</v>
          </cell>
          <cell r="Y52" t="str">
            <v>n/a</v>
          </cell>
          <cell r="Z52" t="str">
            <v>n/a</v>
          </cell>
          <cell r="AA52" t="str">
            <v>n/a</v>
          </cell>
          <cell r="AB52" t="str">
            <v>n/a</v>
          </cell>
        </row>
        <row r="53">
          <cell r="A53" t="str">
            <v>EDUCATION STRENGTHENS FAMILIES PCS</v>
          </cell>
          <cell r="B53" t="str">
            <v>Adult</v>
          </cell>
          <cell r="G53" t="str">
            <v/>
          </cell>
          <cell r="L53" t="str">
            <v/>
          </cell>
          <cell r="Q53" t="str">
            <v/>
          </cell>
          <cell r="V53" t="str">
            <v/>
          </cell>
          <cell r="W53">
            <v>0</v>
          </cell>
          <cell r="Y53" t="str">
            <v>n/a</v>
          </cell>
          <cell r="Z53" t="str">
            <v>n/a</v>
          </cell>
          <cell r="AA53" t="str">
            <v>n/a</v>
          </cell>
          <cell r="AB53" t="str">
            <v>n/a</v>
          </cell>
        </row>
        <row r="54">
          <cell r="A54" t="str">
            <v>Excel Academy</v>
          </cell>
          <cell r="B54" t="str">
            <v>New</v>
          </cell>
          <cell r="G54" t="str">
            <v/>
          </cell>
          <cell r="L54" t="str">
            <v/>
          </cell>
          <cell r="Q54" t="str">
            <v/>
          </cell>
          <cell r="V54" t="str">
            <v/>
          </cell>
          <cell r="W54">
            <v>0</v>
          </cell>
          <cell r="Y54" t="str">
            <v>n/a</v>
          </cell>
          <cell r="Z54" t="str">
            <v>n/a</v>
          </cell>
          <cell r="AA54" t="str">
            <v>n/a</v>
          </cell>
          <cell r="AB54" t="str">
            <v>n/a</v>
          </cell>
        </row>
        <row r="55">
          <cell r="A55" t="str">
            <v>FRIENDSHIP SOUTHEAST ELEMENTARY ACADEMY</v>
          </cell>
          <cell r="B55" t="str">
            <v>Elementary</v>
          </cell>
          <cell r="G55" t="str">
            <v/>
          </cell>
          <cell r="L55" t="str">
            <v/>
          </cell>
          <cell r="Q55" t="str">
            <v/>
          </cell>
          <cell r="V55" t="str">
            <v/>
          </cell>
          <cell r="W55">
            <v>0</v>
          </cell>
          <cell r="Y55" t="str">
            <v>n/a</v>
          </cell>
          <cell r="Z55" t="str">
            <v>n/a</v>
          </cell>
          <cell r="AA55" t="str">
            <v>n/a</v>
          </cell>
          <cell r="AB55" t="str">
            <v>n/a</v>
          </cell>
        </row>
        <row r="56">
          <cell r="A56" t="str">
            <v>FRIENDSHIP-EDISON - BLOW-PIERCE JUNIOR ACADEMY</v>
          </cell>
          <cell r="B56" t="str">
            <v>Middle</v>
          </cell>
          <cell r="G56" t="str">
            <v/>
          </cell>
          <cell r="L56" t="str">
            <v/>
          </cell>
          <cell r="Q56" t="str">
            <v/>
          </cell>
          <cell r="V56" t="str">
            <v/>
          </cell>
          <cell r="W56">
            <v>0</v>
          </cell>
          <cell r="Y56" t="str">
            <v>n/a</v>
          </cell>
          <cell r="Z56" t="str">
            <v>n/a</v>
          </cell>
          <cell r="AA56" t="str">
            <v>n/a</v>
          </cell>
          <cell r="AB56" t="str">
            <v>n/a</v>
          </cell>
        </row>
        <row r="57">
          <cell r="A57" t="str">
            <v>FRIENDSHIP-EDISON - CHAMBERLAIN CAMPUS</v>
          </cell>
          <cell r="B57" t="str">
            <v>Elementary</v>
          </cell>
          <cell r="G57" t="str">
            <v/>
          </cell>
          <cell r="L57" t="str">
            <v/>
          </cell>
          <cell r="Q57" t="str">
            <v/>
          </cell>
          <cell r="V57" t="str">
            <v/>
          </cell>
          <cell r="W57">
            <v>0</v>
          </cell>
          <cell r="Y57" t="str">
            <v>n/a</v>
          </cell>
          <cell r="Z57" t="str">
            <v>n/a</v>
          </cell>
          <cell r="AA57" t="str">
            <v>n/a</v>
          </cell>
          <cell r="AB57" t="str">
            <v>n/a</v>
          </cell>
        </row>
        <row r="58">
          <cell r="A58" t="str">
            <v>FRIENDSHIP-EDISON - COLLEGIATE ACADEMY</v>
          </cell>
          <cell r="B58" t="str">
            <v>High</v>
          </cell>
          <cell r="G58" t="str">
            <v/>
          </cell>
          <cell r="L58" t="str">
            <v/>
          </cell>
          <cell r="Q58" t="str">
            <v/>
          </cell>
          <cell r="V58" t="str">
            <v/>
          </cell>
          <cell r="W58">
            <v>0</v>
          </cell>
          <cell r="Y58" t="str">
            <v>n/a</v>
          </cell>
          <cell r="Z58" t="str">
            <v>n/a</v>
          </cell>
          <cell r="AA58" t="str">
            <v>n/a</v>
          </cell>
          <cell r="AB58" t="str">
            <v>n/a</v>
          </cell>
        </row>
        <row r="59">
          <cell r="A59" t="str">
            <v>FRIENDSHIP-EDISON - WOODRIDGE CAMPUS</v>
          </cell>
          <cell r="B59" t="str">
            <v>Elementary</v>
          </cell>
          <cell r="G59" t="str">
            <v/>
          </cell>
          <cell r="L59" t="str">
            <v/>
          </cell>
          <cell r="Q59" t="str">
            <v/>
          </cell>
          <cell r="V59" t="str">
            <v/>
          </cell>
          <cell r="W59">
            <v>0</v>
          </cell>
          <cell r="Y59" t="str">
            <v>n/a</v>
          </cell>
          <cell r="Z59" t="str">
            <v>n/a</v>
          </cell>
          <cell r="AA59" t="str">
            <v>n/a</v>
          </cell>
          <cell r="AB59" t="str">
            <v>n/a</v>
          </cell>
        </row>
        <row r="60">
          <cell r="A60" t="str">
            <v>FRIENDSHIP-EDISON - WOODRIDGE CAMPUS</v>
          </cell>
          <cell r="B60" t="str">
            <v>Middle</v>
          </cell>
          <cell r="G60" t="str">
            <v/>
          </cell>
          <cell r="L60" t="str">
            <v/>
          </cell>
          <cell r="Q60" t="str">
            <v/>
          </cell>
          <cell r="V60" t="str">
            <v/>
          </cell>
          <cell r="W60">
            <v>0</v>
          </cell>
          <cell r="Y60" t="str">
            <v>n/a</v>
          </cell>
          <cell r="Z60" t="str">
            <v>n/a</v>
          </cell>
          <cell r="AA60" t="str">
            <v>n/a</v>
          </cell>
          <cell r="AB60" t="str">
            <v>n/a</v>
          </cell>
        </row>
        <row r="61">
          <cell r="A61" t="str">
            <v>HOPE COMMUNITY - LAMOND CAMPUS</v>
          </cell>
          <cell r="B61" t="str">
            <v>E &lt; 4</v>
          </cell>
          <cell r="G61" t="str">
            <v/>
          </cell>
          <cell r="L61" t="str">
            <v/>
          </cell>
          <cell r="Q61" t="str">
            <v/>
          </cell>
          <cell r="V61" t="str">
            <v/>
          </cell>
          <cell r="W61">
            <v>0</v>
          </cell>
          <cell r="Y61" t="str">
            <v>n/a</v>
          </cell>
          <cell r="Z61" t="str">
            <v>n/a</v>
          </cell>
          <cell r="AA61" t="str">
            <v>n/a</v>
          </cell>
          <cell r="AB61" t="str">
            <v>n/a</v>
          </cell>
        </row>
        <row r="62">
          <cell r="A62" t="str">
            <v>HOPE COMMUNITY - TOLSON CAMPUS</v>
          </cell>
          <cell r="B62" t="str">
            <v>Elementary</v>
          </cell>
          <cell r="G62" t="str">
            <v/>
          </cell>
          <cell r="L62" t="str">
            <v/>
          </cell>
          <cell r="Q62" t="str">
            <v/>
          </cell>
          <cell r="V62" t="str">
            <v/>
          </cell>
          <cell r="W62">
            <v>0</v>
          </cell>
          <cell r="Y62" t="str">
            <v>n/a</v>
          </cell>
          <cell r="Z62" t="str">
            <v>n/a</v>
          </cell>
          <cell r="AA62" t="str">
            <v>n/a</v>
          </cell>
          <cell r="AB62" t="str">
            <v>n/a</v>
          </cell>
        </row>
        <row r="63">
          <cell r="A63" t="str">
            <v>HOPE COMMUNITY - TOLSON CAMPUS</v>
          </cell>
          <cell r="B63" t="str">
            <v>Middle</v>
          </cell>
          <cell r="G63" t="str">
            <v/>
          </cell>
          <cell r="L63" t="str">
            <v/>
          </cell>
          <cell r="Q63" t="str">
            <v/>
          </cell>
          <cell r="V63" t="str">
            <v/>
          </cell>
          <cell r="W63">
            <v>0</v>
          </cell>
          <cell r="Y63" t="str">
            <v>n/a</v>
          </cell>
          <cell r="Z63" t="str">
            <v>n/a</v>
          </cell>
          <cell r="AA63" t="str">
            <v>n/a</v>
          </cell>
          <cell r="AB63" t="str">
            <v>n/a</v>
          </cell>
        </row>
        <row r="64">
          <cell r="A64" t="str">
            <v>HOSPITALITY PUBLIC CHARTER HIGH SCHOOL</v>
          </cell>
          <cell r="B64" t="str">
            <v>High</v>
          </cell>
          <cell r="G64" t="str">
            <v/>
          </cell>
          <cell r="L64" t="str">
            <v/>
          </cell>
          <cell r="Q64" t="str">
            <v/>
          </cell>
          <cell r="V64" t="str">
            <v/>
          </cell>
          <cell r="W64">
            <v>0</v>
          </cell>
          <cell r="Y64" t="str">
            <v>n/a</v>
          </cell>
          <cell r="Z64" t="str">
            <v>n/a</v>
          </cell>
          <cell r="AA64" t="str">
            <v>n/a</v>
          </cell>
          <cell r="AB64" t="str">
            <v>n/a</v>
          </cell>
        </row>
        <row r="65">
          <cell r="A65" t="str">
            <v>HOWARD ROAD ACADEMY PCS</v>
          </cell>
          <cell r="B65" t="str">
            <v>Elementary</v>
          </cell>
          <cell r="G65" t="str">
            <v/>
          </cell>
          <cell r="L65" t="str">
            <v/>
          </cell>
          <cell r="Q65" t="str">
            <v/>
          </cell>
          <cell r="V65" t="str">
            <v/>
          </cell>
          <cell r="W65">
            <v>0</v>
          </cell>
          <cell r="Y65" t="str">
            <v>n/a</v>
          </cell>
          <cell r="Z65" t="str">
            <v>n/a</v>
          </cell>
          <cell r="AA65" t="str">
            <v>n/a</v>
          </cell>
          <cell r="AB65" t="str">
            <v>n/a</v>
          </cell>
        </row>
        <row r="66">
          <cell r="A66" t="str">
            <v>HOWARD ROAD ACADEMY PCS</v>
          </cell>
          <cell r="B66" t="str">
            <v>Middle</v>
          </cell>
          <cell r="G66" t="str">
            <v/>
          </cell>
          <cell r="L66" t="str">
            <v/>
          </cell>
          <cell r="Q66" t="str">
            <v/>
          </cell>
          <cell r="V66" t="str">
            <v/>
          </cell>
          <cell r="W66">
            <v>0</v>
          </cell>
          <cell r="Y66" t="str">
            <v>n/a</v>
          </cell>
          <cell r="Z66" t="str">
            <v>n/a</v>
          </cell>
          <cell r="AA66" t="str">
            <v>n/a</v>
          </cell>
          <cell r="AB66" t="str">
            <v>n/a</v>
          </cell>
        </row>
        <row r="67">
          <cell r="A67" t="str">
            <v>HOWARD ROAD ACADEMY PCS JM CAMPUS</v>
          </cell>
          <cell r="B67" t="str">
            <v>New</v>
          </cell>
          <cell r="G67" t="str">
            <v/>
          </cell>
          <cell r="L67" t="str">
            <v/>
          </cell>
          <cell r="Q67" t="str">
            <v/>
          </cell>
          <cell r="V67" t="str">
            <v/>
          </cell>
          <cell r="W67">
            <v>0</v>
          </cell>
          <cell r="Y67" t="str">
            <v>n/a</v>
          </cell>
          <cell r="Z67" t="str">
            <v>n/a</v>
          </cell>
          <cell r="AA67" t="str">
            <v>n/a</v>
          </cell>
          <cell r="AB67" t="str">
            <v>n/a</v>
          </cell>
        </row>
        <row r="68">
          <cell r="A68" t="str">
            <v>HOWARD ROAD ACADEMY PCS JM CAMPUS</v>
          </cell>
          <cell r="B68" t="str">
            <v>EE</v>
          </cell>
          <cell r="G68" t="str">
            <v/>
          </cell>
          <cell r="L68" t="str">
            <v/>
          </cell>
          <cell r="Q68" t="str">
            <v/>
          </cell>
          <cell r="V68" t="str">
            <v/>
          </cell>
          <cell r="W68">
            <v>0</v>
          </cell>
          <cell r="Y68" t="str">
            <v>n/a</v>
          </cell>
          <cell r="Z68" t="str">
            <v>n/a</v>
          </cell>
          <cell r="AA68" t="str">
            <v>n/a</v>
          </cell>
          <cell r="AB68" t="str">
            <v>n/a</v>
          </cell>
        </row>
        <row r="69">
          <cell r="A69" t="str">
            <v>HOWARD ROAD ACADEMY PCS PABC CAMPUS</v>
          </cell>
          <cell r="B69" t="str">
            <v>New</v>
          </cell>
          <cell r="G69" t="str">
            <v/>
          </cell>
          <cell r="L69" t="str">
            <v/>
          </cell>
          <cell r="Q69" t="str">
            <v/>
          </cell>
          <cell r="V69" t="str">
            <v/>
          </cell>
          <cell r="W69">
            <v>0</v>
          </cell>
          <cell r="Y69" t="str">
            <v>n/a</v>
          </cell>
          <cell r="Z69" t="str">
            <v>n/a</v>
          </cell>
          <cell r="AA69" t="str">
            <v>n/a</v>
          </cell>
          <cell r="AB69" t="str">
            <v>n/a</v>
          </cell>
        </row>
        <row r="70">
          <cell r="A70" t="str">
            <v>HOWARD UNIVERSITY OF MATHEMATICS AND SCIENCE</v>
          </cell>
          <cell r="B70" t="str">
            <v>Middle</v>
          </cell>
          <cell r="G70" t="str">
            <v/>
          </cell>
          <cell r="L70" t="str">
            <v/>
          </cell>
          <cell r="Q70" t="str">
            <v/>
          </cell>
          <cell r="V70" t="str">
            <v/>
          </cell>
          <cell r="W70">
            <v>0</v>
          </cell>
          <cell r="Y70" t="str">
            <v>n/a</v>
          </cell>
          <cell r="Z70" t="str">
            <v>n/a</v>
          </cell>
          <cell r="AA70" t="str">
            <v>n/a</v>
          </cell>
          <cell r="AB70" t="str">
            <v>n/a</v>
          </cell>
        </row>
        <row r="71">
          <cell r="A71" t="str">
            <v>HYDE LEADERSHIP PCS - ELEMENTARY</v>
          </cell>
          <cell r="B71" t="str">
            <v>Elementary</v>
          </cell>
          <cell r="G71" t="str">
            <v/>
          </cell>
          <cell r="L71" t="str">
            <v/>
          </cell>
          <cell r="Q71" t="str">
            <v/>
          </cell>
          <cell r="V71" t="str">
            <v/>
          </cell>
          <cell r="W71">
            <v>0</v>
          </cell>
          <cell r="Y71" t="str">
            <v>n/a</v>
          </cell>
          <cell r="Z71" t="str">
            <v>n/a</v>
          </cell>
          <cell r="AA71" t="str">
            <v>n/a</v>
          </cell>
          <cell r="AB71" t="str">
            <v>n/a</v>
          </cell>
        </row>
        <row r="72">
          <cell r="A72" t="str">
            <v>HYDE LEADERSHIP PCS - SECONDARY</v>
          </cell>
          <cell r="B72" t="str">
            <v>Middle</v>
          </cell>
          <cell r="G72" t="str">
            <v/>
          </cell>
          <cell r="L72" t="str">
            <v/>
          </cell>
          <cell r="Q72" t="str">
            <v/>
          </cell>
          <cell r="V72" t="str">
            <v/>
          </cell>
          <cell r="W72">
            <v>0</v>
          </cell>
          <cell r="Y72" t="str">
            <v>n/a</v>
          </cell>
          <cell r="Z72" t="str">
            <v>n/a</v>
          </cell>
          <cell r="AA72" t="str">
            <v>n/a</v>
          </cell>
          <cell r="AB72" t="str">
            <v>n/a</v>
          </cell>
        </row>
        <row r="73">
          <cell r="A73" t="str">
            <v>HYDE LEADERSHIP PCS - SECONDARY</v>
          </cell>
          <cell r="B73" t="str">
            <v>High</v>
          </cell>
          <cell r="G73" t="str">
            <v/>
          </cell>
          <cell r="L73" t="str">
            <v/>
          </cell>
          <cell r="Q73" t="str">
            <v/>
          </cell>
          <cell r="V73" t="str">
            <v/>
          </cell>
          <cell r="W73">
            <v>0</v>
          </cell>
          <cell r="Y73" t="str">
            <v>n/a</v>
          </cell>
          <cell r="Z73" t="str">
            <v>n/a</v>
          </cell>
          <cell r="AA73" t="str">
            <v>n/a</v>
          </cell>
          <cell r="AB73" t="str">
            <v>n/a</v>
          </cell>
        </row>
        <row r="74">
          <cell r="A74" t="str">
            <v>IDEA PUBLIC CHARTER SCHOOL</v>
          </cell>
          <cell r="B74" t="str">
            <v>Middle</v>
          </cell>
          <cell r="G74" t="str">
            <v/>
          </cell>
          <cell r="L74" t="str">
            <v/>
          </cell>
          <cell r="Q74" t="str">
            <v/>
          </cell>
          <cell r="V74" t="str">
            <v/>
          </cell>
          <cell r="W74">
            <v>0</v>
          </cell>
          <cell r="Y74" t="str">
            <v>n/a</v>
          </cell>
          <cell r="Z74" t="str">
            <v>n/a</v>
          </cell>
          <cell r="AA74" t="str">
            <v>n/a</v>
          </cell>
          <cell r="AB74" t="str">
            <v>n/a</v>
          </cell>
        </row>
        <row r="75">
          <cell r="A75" t="str">
            <v>IDEA PUBLIC CHARTER SCHOOL</v>
          </cell>
          <cell r="B75" t="str">
            <v>High</v>
          </cell>
          <cell r="G75" t="str">
            <v/>
          </cell>
          <cell r="L75" t="str">
            <v/>
          </cell>
          <cell r="Q75" t="str">
            <v/>
          </cell>
          <cell r="V75" t="str">
            <v/>
          </cell>
          <cell r="W75">
            <v>0</v>
          </cell>
          <cell r="Y75" t="str">
            <v>n/a</v>
          </cell>
          <cell r="Z75" t="str">
            <v>n/a</v>
          </cell>
          <cell r="AA75" t="str">
            <v>n/a</v>
          </cell>
          <cell r="AB75" t="str">
            <v>n/a</v>
          </cell>
        </row>
        <row r="76">
          <cell r="A76" t="str">
            <v>IDEAL ACADEMY PCS</v>
          </cell>
          <cell r="B76" t="str">
            <v>Elementary</v>
          </cell>
          <cell r="G76" t="str">
            <v/>
          </cell>
          <cell r="L76" t="str">
            <v/>
          </cell>
          <cell r="Q76" t="str">
            <v/>
          </cell>
          <cell r="V76" t="str">
            <v/>
          </cell>
          <cell r="W76">
            <v>0</v>
          </cell>
          <cell r="Y76" t="str">
            <v>n/a</v>
          </cell>
          <cell r="Z76" t="str">
            <v>n/a</v>
          </cell>
          <cell r="AA76" t="str">
            <v>n/a</v>
          </cell>
          <cell r="AB76" t="str">
            <v>n/a</v>
          </cell>
        </row>
        <row r="77">
          <cell r="A77" t="str">
            <v>IDEAL ACADEMY PCS</v>
          </cell>
          <cell r="B77" t="str">
            <v>Middle</v>
          </cell>
          <cell r="G77" t="str">
            <v/>
          </cell>
          <cell r="L77" t="str">
            <v/>
          </cell>
          <cell r="Q77" t="str">
            <v/>
          </cell>
          <cell r="V77" t="str">
            <v/>
          </cell>
          <cell r="W77">
            <v>0</v>
          </cell>
          <cell r="Y77" t="str">
            <v>n/a</v>
          </cell>
          <cell r="Z77" t="str">
            <v>n/a</v>
          </cell>
          <cell r="AA77" t="str">
            <v>n/a</v>
          </cell>
          <cell r="AB77" t="str">
            <v>n/a</v>
          </cell>
        </row>
        <row r="78">
          <cell r="A78" t="str">
            <v>IDEAL ACADEMY PCS</v>
          </cell>
          <cell r="B78" t="str">
            <v>High</v>
          </cell>
          <cell r="G78" t="str">
            <v/>
          </cell>
          <cell r="L78" t="str">
            <v/>
          </cell>
          <cell r="Q78" t="str">
            <v/>
          </cell>
          <cell r="V78" t="str">
            <v/>
          </cell>
          <cell r="W78">
            <v>0</v>
          </cell>
          <cell r="Y78" t="str">
            <v>n/a</v>
          </cell>
          <cell r="Z78" t="str">
            <v>n/a</v>
          </cell>
          <cell r="AA78" t="str">
            <v>n/a</v>
          </cell>
          <cell r="AB78" t="str">
            <v>n/a</v>
          </cell>
        </row>
        <row r="79">
          <cell r="A79" t="str">
            <v>IDEAL ACADEMY PCS</v>
          </cell>
          <cell r="B79" t="str">
            <v>EE</v>
          </cell>
          <cell r="G79" t="str">
            <v/>
          </cell>
          <cell r="L79" t="str">
            <v/>
          </cell>
          <cell r="Q79" t="str">
            <v/>
          </cell>
          <cell r="V79" t="str">
            <v/>
          </cell>
          <cell r="W79">
            <v>0</v>
          </cell>
          <cell r="Y79" t="str">
            <v>n/a</v>
          </cell>
          <cell r="Z79" t="str">
            <v>n/a</v>
          </cell>
          <cell r="AA79" t="str">
            <v>n/a</v>
          </cell>
          <cell r="AB79" t="str">
            <v>n/a</v>
          </cell>
        </row>
        <row r="80">
          <cell r="A80" t="str">
            <v xml:space="preserve">Imagine Southeast </v>
          </cell>
          <cell r="B80" t="str">
            <v>New</v>
          </cell>
          <cell r="G80" t="str">
            <v/>
          </cell>
          <cell r="L80" t="str">
            <v/>
          </cell>
          <cell r="Q80" t="str">
            <v/>
          </cell>
          <cell r="V80" t="str">
            <v/>
          </cell>
          <cell r="W80">
            <v>0</v>
          </cell>
          <cell r="Y80" t="str">
            <v>n/a</v>
          </cell>
          <cell r="Z80" t="str">
            <v>n/a</v>
          </cell>
          <cell r="AA80" t="str">
            <v>n/a</v>
          </cell>
          <cell r="AB80" t="str">
            <v>n/a</v>
          </cell>
        </row>
        <row r="81">
          <cell r="A81" t="str">
            <v>KAMIT INSTITUTE FOR MAGNIFICENT ACHIEVERS PCS</v>
          </cell>
          <cell r="B81" t="str">
            <v>Middle</v>
          </cell>
          <cell r="G81" t="str">
            <v/>
          </cell>
          <cell r="L81" t="str">
            <v/>
          </cell>
          <cell r="Q81" t="str">
            <v/>
          </cell>
          <cell r="V81" t="str">
            <v/>
          </cell>
          <cell r="W81">
            <v>0</v>
          </cell>
          <cell r="Y81" t="str">
            <v>n/a</v>
          </cell>
          <cell r="Z81" t="str">
            <v>n/a</v>
          </cell>
          <cell r="AA81" t="str">
            <v>n/a</v>
          </cell>
          <cell r="AB81" t="str">
            <v>n/a</v>
          </cell>
        </row>
        <row r="82">
          <cell r="A82" t="str">
            <v>KAMIT INSTITUTE FOR MAGNIFICENT ACHIEVERS PCS</v>
          </cell>
          <cell r="B82" t="str">
            <v>High</v>
          </cell>
          <cell r="G82" t="str">
            <v/>
          </cell>
          <cell r="L82" t="str">
            <v/>
          </cell>
          <cell r="Q82" t="str">
            <v/>
          </cell>
          <cell r="V82" t="str">
            <v/>
          </cell>
          <cell r="W82">
            <v>0</v>
          </cell>
          <cell r="Y82" t="str">
            <v>n/a</v>
          </cell>
          <cell r="Z82" t="str">
            <v>n/a</v>
          </cell>
          <cell r="AA82" t="str">
            <v>n/a</v>
          </cell>
          <cell r="AB82" t="str">
            <v>n/a</v>
          </cell>
        </row>
        <row r="83">
          <cell r="A83" t="str">
            <v>KIPP - LEAP ACADEMY</v>
          </cell>
          <cell r="B83" t="str">
            <v>EE</v>
          </cell>
          <cell r="G83" t="str">
            <v/>
          </cell>
          <cell r="L83" t="str">
            <v/>
          </cell>
          <cell r="Q83" t="str">
            <v/>
          </cell>
          <cell r="V83" t="str">
            <v/>
          </cell>
          <cell r="W83">
            <v>0</v>
          </cell>
          <cell r="Y83" t="str">
            <v>n/a</v>
          </cell>
          <cell r="Z83" t="str">
            <v>n/a</v>
          </cell>
          <cell r="AA83" t="str">
            <v>n/a</v>
          </cell>
          <cell r="AB83" t="str">
            <v>n/a</v>
          </cell>
        </row>
        <row r="84">
          <cell r="A84" t="str">
            <v>KIPP DC - AIM ACADEMY</v>
          </cell>
          <cell r="B84" t="str">
            <v>Middle</v>
          </cell>
          <cell r="G84" t="str">
            <v/>
          </cell>
          <cell r="L84" t="str">
            <v/>
          </cell>
          <cell r="Q84" t="str">
            <v/>
          </cell>
          <cell r="V84" t="str">
            <v/>
          </cell>
          <cell r="W84">
            <v>0</v>
          </cell>
          <cell r="Y84" t="str">
            <v>n/a</v>
          </cell>
          <cell r="Z84" t="str">
            <v>n/a</v>
          </cell>
          <cell r="AA84" t="str">
            <v>n/a</v>
          </cell>
          <cell r="AB84" t="str">
            <v>n/a</v>
          </cell>
        </row>
        <row r="85">
          <cell r="A85" t="str">
            <v>KIPP DC - KEY ACADEMY</v>
          </cell>
          <cell r="B85" t="str">
            <v>Middle</v>
          </cell>
          <cell r="G85" t="str">
            <v/>
          </cell>
          <cell r="L85" t="str">
            <v/>
          </cell>
          <cell r="Q85" t="str">
            <v/>
          </cell>
          <cell r="V85" t="str">
            <v/>
          </cell>
          <cell r="W85">
            <v>0</v>
          </cell>
          <cell r="Y85" t="str">
            <v>n/a</v>
          </cell>
          <cell r="Z85" t="str">
            <v>n/a</v>
          </cell>
          <cell r="AA85" t="str">
            <v>n/a</v>
          </cell>
          <cell r="AB85" t="str">
            <v>n/a</v>
          </cell>
        </row>
        <row r="86">
          <cell r="A86" t="str">
            <v>KIPP DC - WILL ACADEMY</v>
          </cell>
          <cell r="B86" t="str">
            <v>Middle</v>
          </cell>
          <cell r="G86" t="str">
            <v/>
          </cell>
          <cell r="L86" t="str">
            <v/>
          </cell>
          <cell r="Q86" t="str">
            <v/>
          </cell>
          <cell r="V86" t="str">
            <v/>
          </cell>
          <cell r="W86">
            <v>0</v>
          </cell>
          <cell r="Y86" t="str">
            <v>n/a</v>
          </cell>
          <cell r="Z86" t="str">
            <v>n/a</v>
          </cell>
          <cell r="AA86" t="str">
            <v>n/a</v>
          </cell>
          <cell r="AB86" t="str">
            <v>n/a</v>
          </cell>
        </row>
        <row r="87">
          <cell r="A87" t="str">
            <v>LATIN AMERICAN MONTESSORI BILINGUAL PCS</v>
          </cell>
          <cell r="B87" t="str">
            <v>E &lt; 4</v>
          </cell>
          <cell r="G87" t="str">
            <v/>
          </cell>
          <cell r="L87" t="str">
            <v/>
          </cell>
          <cell r="Q87" t="str">
            <v/>
          </cell>
          <cell r="V87" t="str">
            <v/>
          </cell>
          <cell r="W87">
            <v>0</v>
          </cell>
          <cell r="Y87" t="str">
            <v>n/a</v>
          </cell>
          <cell r="Z87" t="str">
            <v>n/a</v>
          </cell>
          <cell r="AA87" t="str">
            <v>n/a</v>
          </cell>
          <cell r="AB87" t="str">
            <v>n/a</v>
          </cell>
        </row>
        <row r="88">
          <cell r="A88" t="str">
            <v>LAYC YOUTHBUILD PUBLIC CHARTER SCHOOL</v>
          </cell>
          <cell r="B88" t="str">
            <v>Adult</v>
          </cell>
          <cell r="G88" t="str">
            <v/>
          </cell>
          <cell r="L88" t="str">
            <v/>
          </cell>
          <cell r="Q88" t="str">
            <v/>
          </cell>
          <cell r="V88" t="str">
            <v/>
          </cell>
          <cell r="W88">
            <v>0</v>
          </cell>
          <cell r="Y88" t="str">
            <v>n/a</v>
          </cell>
          <cell r="Z88" t="str">
            <v>n/a</v>
          </cell>
          <cell r="AA88" t="str">
            <v>n/a</v>
          </cell>
          <cell r="AB88" t="str">
            <v>n/a</v>
          </cell>
        </row>
        <row r="89">
          <cell r="A89" t="str">
            <v>MARY MCLEOD BETHUNE DAY ACADEMY PCS - SLOWE</v>
          </cell>
          <cell r="B89" t="str">
            <v>Elementary</v>
          </cell>
          <cell r="G89" t="str">
            <v/>
          </cell>
          <cell r="L89" t="str">
            <v/>
          </cell>
          <cell r="Q89" t="str">
            <v/>
          </cell>
          <cell r="V89" t="str">
            <v/>
          </cell>
          <cell r="W89">
            <v>0</v>
          </cell>
          <cell r="Y89" t="str">
            <v>n/a</v>
          </cell>
          <cell r="Z89" t="str">
            <v>n/a</v>
          </cell>
          <cell r="AA89" t="str">
            <v>n/a</v>
          </cell>
          <cell r="AB89" t="str">
            <v>n/a</v>
          </cell>
        </row>
        <row r="90">
          <cell r="A90" t="str">
            <v>MARY MCLEOD BETHUNE DAY ACADEMY PCS - SLOWE</v>
          </cell>
          <cell r="B90" t="str">
            <v>Middle</v>
          </cell>
          <cell r="G90" t="str">
            <v/>
          </cell>
          <cell r="L90" t="str">
            <v/>
          </cell>
          <cell r="Q90" t="str">
            <v/>
          </cell>
          <cell r="V90" t="str">
            <v/>
          </cell>
          <cell r="W90">
            <v>0</v>
          </cell>
          <cell r="Y90" t="str">
            <v>n/a</v>
          </cell>
          <cell r="Z90" t="str">
            <v>n/a</v>
          </cell>
          <cell r="AA90" t="str">
            <v>n/a</v>
          </cell>
          <cell r="AB90" t="str">
            <v>n/a</v>
          </cell>
        </row>
        <row r="91">
          <cell r="A91" t="str">
            <v>MARY MCLEOD BETHUNE DAY ACADEMY PCS 16TH ST CAMPUS</v>
          </cell>
          <cell r="B91" t="str">
            <v>E &lt; 4</v>
          </cell>
          <cell r="G91" t="str">
            <v/>
          </cell>
          <cell r="L91" t="str">
            <v/>
          </cell>
          <cell r="Q91" t="str">
            <v/>
          </cell>
          <cell r="V91" t="str">
            <v/>
          </cell>
          <cell r="W91">
            <v>0</v>
          </cell>
          <cell r="Y91" t="str">
            <v>n/a</v>
          </cell>
          <cell r="Z91" t="str">
            <v>n/a</v>
          </cell>
          <cell r="AA91" t="str">
            <v>n/a</v>
          </cell>
          <cell r="AB91" t="str">
            <v>n/a</v>
          </cell>
        </row>
        <row r="92">
          <cell r="A92" t="str">
            <v>MARY MCLEOD BETHUNE DAY ACADEMY PCS 42ND ST CAMPUS</v>
          </cell>
          <cell r="B92" t="str">
            <v>E &lt; 3</v>
          </cell>
          <cell r="G92" t="str">
            <v/>
          </cell>
          <cell r="L92" t="str">
            <v/>
          </cell>
          <cell r="Q92" t="str">
            <v/>
          </cell>
          <cell r="V92" t="str">
            <v/>
          </cell>
          <cell r="W92">
            <v>0</v>
          </cell>
          <cell r="Y92" t="str">
            <v>n/a</v>
          </cell>
          <cell r="Z92" t="str">
            <v>n/a</v>
          </cell>
          <cell r="AA92" t="str">
            <v>n/a</v>
          </cell>
          <cell r="AB92" t="str">
            <v>n/a</v>
          </cell>
        </row>
        <row r="93">
          <cell r="A93" t="str">
            <v>MAYA ANGELOU - EVANS</v>
          </cell>
          <cell r="B93" t="str">
            <v>High</v>
          </cell>
          <cell r="G93" t="str">
            <v/>
          </cell>
          <cell r="L93" t="str">
            <v/>
          </cell>
          <cell r="Q93" t="str">
            <v/>
          </cell>
          <cell r="V93" t="str">
            <v/>
          </cell>
          <cell r="W93">
            <v>0</v>
          </cell>
          <cell r="Y93" t="str">
            <v>n/a</v>
          </cell>
          <cell r="Z93" t="str">
            <v>n/a</v>
          </cell>
          <cell r="AA93" t="str">
            <v>n/a</v>
          </cell>
          <cell r="AB93" t="str">
            <v>n/a</v>
          </cell>
        </row>
        <row r="94">
          <cell r="A94" t="str">
            <v>MAYA ANGELOU - SHAW</v>
          </cell>
          <cell r="B94" t="str">
            <v>High</v>
          </cell>
          <cell r="G94" t="str">
            <v/>
          </cell>
          <cell r="L94" t="str">
            <v/>
          </cell>
          <cell r="Q94" t="str">
            <v/>
          </cell>
          <cell r="V94" t="str">
            <v/>
          </cell>
          <cell r="W94">
            <v>0</v>
          </cell>
          <cell r="Y94" t="str">
            <v>n/a</v>
          </cell>
          <cell r="Z94" t="str">
            <v>n/a</v>
          </cell>
          <cell r="AA94" t="str">
            <v>n/a</v>
          </cell>
          <cell r="AB94" t="str">
            <v>n/a</v>
          </cell>
        </row>
        <row r="95">
          <cell r="A95" t="str">
            <v>MAYA ANGELOU PCS - MIDDLE</v>
          </cell>
          <cell r="B95" t="str">
            <v>Middle</v>
          </cell>
          <cell r="G95" t="str">
            <v/>
          </cell>
          <cell r="L95" t="str">
            <v/>
          </cell>
          <cell r="Q95" t="str">
            <v/>
          </cell>
          <cell r="V95" t="str">
            <v/>
          </cell>
          <cell r="W95">
            <v>0</v>
          </cell>
          <cell r="Y95" t="str">
            <v>n/a</v>
          </cell>
          <cell r="Z95" t="str">
            <v>n/a</v>
          </cell>
          <cell r="AA95" t="str">
            <v>n/a</v>
          </cell>
          <cell r="AB95" t="str">
            <v>n/a</v>
          </cell>
        </row>
        <row r="96">
          <cell r="A96" t="str">
            <v>MEI FUTURES ACADEMY PCS</v>
          </cell>
          <cell r="B96" t="str">
            <v>EE</v>
          </cell>
          <cell r="G96" t="str">
            <v/>
          </cell>
          <cell r="L96" t="str">
            <v/>
          </cell>
          <cell r="Q96" t="str">
            <v/>
          </cell>
          <cell r="V96" t="str">
            <v/>
          </cell>
          <cell r="W96">
            <v>0</v>
          </cell>
          <cell r="Y96" t="str">
            <v>n/a</v>
          </cell>
          <cell r="Z96" t="str">
            <v>n/a</v>
          </cell>
          <cell r="AA96" t="str">
            <v>n/a</v>
          </cell>
          <cell r="AB96" t="str">
            <v>n/a</v>
          </cell>
        </row>
        <row r="97">
          <cell r="A97" t="str">
            <v>MEI FUTURES ACADEMY PCS</v>
          </cell>
          <cell r="B97" t="str">
            <v>High</v>
          </cell>
          <cell r="G97" t="str">
            <v/>
          </cell>
          <cell r="L97" t="str">
            <v/>
          </cell>
          <cell r="Q97" t="str">
            <v/>
          </cell>
          <cell r="V97" t="str">
            <v/>
          </cell>
          <cell r="W97">
            <v>0</v>
          </cell>
          <cell r="Y97" t="str">
            <v>n/a</v>
          </cell>
          <cell r="Z97" t="str">
            <v>n/a</v>
          </cell>
          <cell r="AA97" t="str">
            <v>n/a</v>
          </cell>
          <cell r="AB97" t="str">
            <v>n/a</v>
          </cell>
        </row>
        <row r="98">
          <cell r="A98" t="str">
            <v>MERIDIAN PCS</v>
          </cell>
          <cell r="B98" t="str">
            <v>Elementary</v>
          </cell>
          <cell r="G98" t="str">
            <v/>
          </cell>
          <cell r="L98" t="str">
            <v/>
          </cell>
          <cell r="Q98" t="str">
            <v/>
          </cell>
          <cell r="V98" t="str">
            <v/>
          </cell>
          <cell r="W98">
            <v>0</v>
          </cell>
          <cell r="Y98" t="str">
            <v>n/a</v>
          </cell>
          <cell r="Z98" t="str">
            <v>n/a</v>
          </cell>
          <cell r="AA98" t="str">
            <v>n/a</v>
          </cell>
          <cell r="AB98" t="str">
            <v>n/a</v>
          </cell>
        </row>
        <row r="99">
          <cell r="A99" t="str">
            <v>MERIDIAN PCS</v>
          </cell>
          <cell r="B99" t="str">
            <v>Middle</v>
          </cell>
          <cell r="G99" t="str">
            <v/>
          </cell>
          <cell r="L99" t="str">
            <v/>
          </cell>
          <cell r="Q99" t="str">
            <v/>
          </cell>
          <cell r="V99" t="str">
            <v/>
          </cell>
          <cell r="W99">
            <v>0</v>
          </cell>
          <cell r="Y99" t="str">
            <v>n/a</v>
          </cell>
          <cell r="Z99" t="str">
            <v>n/a</v>
          </cell>
          <cell r="AA99" t="str">
            <v>n/a</v>
          </cell>
          <cell r="AB99" t="str">
            <v>n/a</v>
          </cell>
        </row>
        <row r="100">
          <cell r="A100" t="str">
            <v>MERIDIAN PCS</v>
          </cell>
          <cell r="B100" t="str">
            <v>EE</v>
          </cell>
          <cell r="G100" t="str">
            <v/>
          </cell>
          <cell r="L100" t="str">
            <v/>
          </cell>
          <cell r="Q100" t="str">
            <v/>
          </cell>
          <cell r="V100" t="str">
            <v/>
          </cell>
          <cell r="W100">
            <v>0</v>
          </cell>
          <cell r="Y100" t="str">
            <v>n/a</v>
          </cell>
          <cell r="Z100" t="str">
            <v>n/a</v>
          </cell>
          <cell r="AA100" t="str">
            <v>n/a</v>
          </cell>
          <cell r="AB100" t="str">
            <v>n/a</v>
          </cell>
        </row>
        <row r="101">
          <cell r="A101" t="str">
            <v>NIA COMMUNITY PCS</v>
          </cell>
          <cell r="B101" t="str">
            <v>E &lt; 4</v>
          </cell>
          <cell r="G101" t="str">
            <v/>
          </cell>
          <cell r="L101" t="str">
            <v/>
          </cell>
          <cell r="Q101" t="str">
            <v/>
          </cell>
          <cell r="V101" t="str">
            <v/>
          </cell>
          <cell r="W101">
            <v>0</v>
          </cell>
          <cell r="Y101" t="str">
            <v>n/a</v>
          </cell>
          <cell r="Z101" t="str">
            <v>n/a</v>
          </cell>
          <cell r="AA101" t="str">
            <v>n/a</v>
          </cell>
          <cell r="AB101" t="str">
            <v>n/a</v>
          </cell>
        </row>
        <row r="102">
          <cell r="A102" t="str">
            <v>OPTIONS PCS</v>
          </cell>
          <cell r="B102" t="str">
            <v>Special</v>
          </cell>
          <cell r="G102" t="str">
            <v/>
          </cell>
          <cell r="L102" t="str">
            <v/>
          </cell>
          <cell r="Q102" t="str">
            <v/>
          </cell>
          <cell r="V102" t="str">
            <v/>
          </cell>
          <cell r="W102">
            <v>0</v>
          </cell>
          <cell r="Y102" t="str">
            <v>n/a</v>
          </cell>
          <cell r="Z102" t="str">
            <v>n/a</v>
          </cell>
          <cell r="AA102" t="str">
            <v>n/a</v>
          </cell>
          <cell r="AB102" t="str">
            <v>n/a</v>
          </cell>
        </row>
        <row r="103">
          <cell r="A103" t="str">
            <v>PAUL JUNIOR HIGH PCS</v>
          </cell>
          <cell r="B103" t="str">
            <v>Middle</v>
          </cell>
          <cell r="G103" t="str">
            <v/>
          </cell>
          <cell r="L103" t="str">
            <v/>
          </cell>
          <cell r="Q103" t="str">
            <v/>
          </cell>
          <cell r="V103" t="str">
            <v/>
          </cell>
          <cell r="W103">
            <v>0</v>
          </cell>
          <cell r="Y103" t="str">
            <v>n/a</v>
          </cell>
          <cell r="Z103" t="str">
            <v>n/a</v>
          </cell>
          <cell r="AA103" t="str">
            <v>n/a</v>
          </cell>
          <cell r="AB103" t="str">
            <v>n/a</v>
          </cell>
        </row>
        <row r="104">
          <cell r="A104" t="str">
            <v>POTOMAC LIGHTHOUSE PCS</v>
          </cell>
          <cell r="B104" t="str">
            <v>Elementary</v>
          </cell>
          <cell r="G104" t="str">
            <v/>
          </cell>
          <cell r="L104" t="str">
            <v/>
          </cell>
          <cell r="Q104" t="str">
            <v/>
          </cell>
          <cell r="V104" t="str">
            <v/>
          </cell>
          <cell r="W104">
            <v>0</v>
          </cell>
          <cell r="Y104" t="str">
            <v>n/a</v>
          </cell>
          <cell r="Z104" t="str">
            <v>n/a</v>
          </cell>
          <cell r="AA104" t="str">
            <v>n/a</v>
          </cell>
          <cell r="AB104" t="str">
            <v>n/a</v>
          </cell>
        </row>
        <row r="105">
          <cell r="A105" t="str">
            <v>ROOTS PCS - NORTH CAPITAL CAMPUS</v>
          </cell>
          <cell r="B105" t="str">
            <v>E &lt; 3</v>
          </cell>
          <cell r="G105" t="str">
            <v/>
          </cell>
          <cell r="L105" t="str">
            <v/>
          </cell>
          <cell r="Q105" t="str">
            <v/>
          </cell>
          <cell r="V105" t="str">
            <v/>
          </cell>
          <cell r="W105">
            <v>0</v>
          </cell>
          <cell r="Y105" t="str">
            <v>n/a</v>
          </cell>
          <cell r="Z105" t="str">
            <v>n/a</v>
          </cell>
          <cell r="AA105" t="str">
            <v>n/a</v>
          </cell>
          <cell r="AB105" t="str">
            <v>n/a</v>
          </cell>
        </row>
        <row r="106">
          <cell r="A106" t="str">
            <v>ROOTS-KENNEDY CAMPUS</v>
          </cell>
          <cell r="B106" t="str">
            <v>Elementary</v>
          </cell>
          <cell r="G106" t="str">
            <v/>
          </cell>
          <cell r="L106" t="str">
            <v/>
          </cell>
          <cell r="Q106" t="str">
            <v/>
          </cell>
          <cell r="V106" t="str">
            <v/>
          </cell>
          <cell r="W106">
            <v>0</v>
          </cell>
          <cell r="Y106" t="str">
            <v>n/a</v>
          </cell>
          <cell r="Z106" t="str">
            <v>n/a</v>
          </cell>
          <cell r="AA106" t="str">
            <v>n/a</v>
          </cell>
          <cell r="AB106" t="str">
            <v>n/a</v>
          </cell>
        </row>
        <row r="107">
          <cell r="A107" t="str">
            <v>SCHOOL FOR ARTS IN LEARNING LOWER SCHOOL</v>
          </cell>
          <cell r="B107" t="str">
            <v>Elementary</v>
          </cell>
          <cell r="G107" t="str">
            <v/>
          </cell>
          <cell r="L107" t="str">
            <v/>
          </cell>
          <cell r="Q107" t="str">
            <v/>
          </cell>
          <cell r="V107" t="str">
            <v/>
          </cell>
          <cell r="W107">
            <v>0</v>
          </cell>
          <cell r="Y107" t="str">
            <v>n/a</v>
          </cell>
          <cell r="Z107" t="str">
            <v>n/a</v>
          </cell>
          <cell r="AA107" t="str">
            <v>n/a</v>
          </cell>
          <cell r="AB107" t="str">
            <v>n/a</v>
          </cell>
        </row>
        <row r="108">
          <cell r="A108" t="str">
            <v>SCHOOL FOR EDUCATIONAL EVOLUTION &amp; DEVELOPMENT</v>
          </cell>
          <cell r="B108" t="str">
            <v>Middle</v>
          </cell>
          <cell r="G108" t="str">
            <v/>
          </cell>
          <cell r="L108" t="str">
            <v/>
          </cell>
          <cell r="Q108" t="str">
            <v/>
          </cell>
          <cell r="V108" t="str">
            <v/>
          </cell>
          <cell r="W108">
            <v>0</v>
          </cell>
          <cell r="Y108" t="str">
            <v>n/a</v>
          </cell>
          <cell r="Z108" t="str">
            <v>n/a</v>
          </cell>
          <cell r="AA108" t="str">
            <v>n/a</v>
          </cell>
          <cell r="AB108" t="str">
            <v>n/a</v>
          </cell>
        </row>
        <row r="109">
          <cell r="A109" t="str">
            <v>SCHOOL FOR EDUCATIONAL EVOLUTION &amp; DEVELOPMENT</v>
          </cell>
          <cell r="B109" t="str">
            <v>High</v>
          </cell>
          <cell r="G109" t="str">
            <v/>
          </cell>
          <cell r="L109" t="str">
            <v/>
          </cell>
          <cell r="Q109" t="str">
            <v/>
          </cell>
          <cell r="V109" t="str">
            <v/>
          </cell>
          <cell r="W109">
            <v>0</v>
          </cell>
          <cell r="Y109" t="str">
            <v>n/a</v>
          </cell>
          <cell r="Z109" t="str">
            <v>n/a</v>
          </cell>
          <cell r="AA109" t="str">
            <v>n/a</v>
          </cell>
          <cell r="AB109" t="str">
            <v>n/a</v>
          </cell>
        </row>
        <row r="110">
          <cell r="A110" t="str">
            <v>SEPTIMA CLARK PUBLIC CHARTER SCHOOL</v>
          </cell>
          <cell r="B110" t="str">
            <v>E &lt; 3</v>
          </cell>
          <cell r="G110" t="str">
            <v/>
          </cell>
          <cell r="L110" t="str">
            <v/>
          </cell>
          <cell r="Q110" t="str">
            <v/>
          </cell>
          <cell r="V110" t="str">
            <v/>
          </cell>
          <cell r="W110">
            <v>0</v>
          </cell>
          <cell r="Y110" t="str">
            <v>n/a</v>
          </cell>
          <cell r="Z110" t="str">
            <v>n/a</v>
          </cell>
          <cell r="AA110" t="str">
            <v>n/a</v>
          </cell>
          <cell r="AB110" t="str">
            <v>n/a</v>
          </cell>
        </row>
        <row r="111">
          <cell r="A111" t="str">
            <v>ST. COLETTA SPECIAL EDUCATION PCS</v>
          </cell>
          <cell r="B111" t="str">
            <v>Special</v>
          </cell>
          <cell r="G111" t="str">
            <v/>
          </cell>
          <cell r="L111" t="str">
            <v/>
          </cell>
          <cell r="Q111" t="str">
            <v/>
          </cell>
          <cell r="V111" t="str">
            <v/>
          </cell>
          <cell r="W111">
            <v>0</v>
          </cell>
          <cell r="Y111" t="str">
            <v>n/a</v>
          </cell>
          <cell r="Z111" t="str">
            <v>n/a</v>
          </cell>
          <cell r="AA111" t="str">
            <v>n/a</v>
          </cell>
          <cell r="AB111" t="str">
            <v>n/a</v>
          </cell>
        </row>
        <row r="112">
          <cell r="A112" t="str">
            <v>ST. COLETTA SPECIAL EDUCATION PCS</v>
          </cell>
          <cell r="B112" t="str">
            <v>Special HS</v>
          </cell>
          <cell r="G112" t="str">
            <v/>
          </cell>
          <cell r="L112" t="str">
            <v/>
          </cell>
          <cell r="Q112" t="str">
            <v/>
          </cell>
          <cell r="V112" t="str">
            <v/>
          </cell>
          <cell r="W112">
            <v>0</v>
          </cell>
        </row>
        <row r="113">
          <cell r="A113" t="str">
            <v>THE ELSIE WHITLOW STOKES COMMUNITY FREEDOM PCS</v>
          </cell>
          <cell r="B113" t="str">
            <v>Elementary</v>
          </cell>
          <cell r="G113" t="str">
            <v/>
          </cell>
          <cell r="L113" t="str">
            <v/>
          </cell>
          <cell r="Q113" t="str">
            <v/>
          </cell>
          <cell r="V113" t="str">
            <v/>
          </cell>
          <cell r="W113">
            <v>0</v>
          </cell>
          <cell r="Y113" t="str">
            <v>n/a</v>
          </cell>
          <cell r="Z113" t="str">
            <v>n/a</v>
          </cell>
          <cell r="AA113" t="str">
            <v>n/a</v>
          </cell>
          <cell r="AB113" t="str">
            <v>n/a</v>
          </cell>
        </row>
        <row r="114">
          <cell r="A114" t="str">
            <v>THE NEXT STEP PCS</v>
          </cell>
          <cell r="B114" t="str">
            <v>Adult</v>
          </cell>
          <cell r="G114" t="str">
            <v/>
          </cell>
          <cell r="L114" t="str">
            <v/>
          </cell>
          <cell r="Q114" t="str">
            <v/>
          </cell>
          <cell r="V114" t="str">
            <v/>
          </cell>
          <cell r="W114">
            <v>0</v>
          </cell>
          <cell r="Y114" t="str">
            <v>n/a</v>
          </cell>
          <cell r="Z114" t="str">
            <v>n/a</v>
          </cell>
          <cell r="AA114" t="str">
            <v>n/a</v>
          </cell>
          <cell r="AB114" t="str">
            <v>n/a</v>
          </cell>
        </row>
        <row r="115">
          <cell r="A115" t="str">
            <v xml:space="preserve">Thea Bowman Prep </v>
          </cell>
          <cell r="B115" t="str">
            <v>New</v>
          </cell>
          <cell r="G115" t="str">
            <v/>
          </cell>
          <cell r="L115" t="str">
            <v/>
          </cell>
          <cell r="Q115" t="str">
            <v/>
          </cell>
          <cell r="V115" t="str">
            <v/>
          </cell>
          <cell r="W115">
            <v>0</v>
          </cell>
          <cell r="Y115" t="str">
            <v>n/a</v>
          </cell>
          <cell r="Z115" t="str">
            <v>n/a</v>
          </cell>
          <cell r="AA115" t="str">
            <v>n/a</v>
          </cell>
          <cell r="AB115" t="str">
            <v>n/a</v>
          </cell>
        </row>
        <row r="116">
          <cell r="A116" t="str">
            <v>THURGOOD MARSHALL ACADEMY</v>
          </cell>
          <cell r="B116" t="str">
            <v>High</v>
          </cell>
          <cell r="G116" t="str">
            <v/>
          </cell>
          <cell r="L116" t="str">
            <v/>
          </cell>
          <cell r="Q116" t="str">
            <v/>
          </cell>
          <cell r="V116" t="str">
            <v/>
          </cell>
          <cell r="W116">
            <v>0</v>
          </cell>
          <cell r="Y116" t="str">
            <v>n/a</v>
          </cell>
          <cell r="Z116" t="str">
            <v>n/a</v>
          </cell>
          <cell r="AA116" t="str">
            <v>n/a</v>
          </cell>
          <cell r="AB116" t="str">
            <v>n/a</v>
          </cell>
        </row>
        <row r="117">
          <cell r="A117" t="str">
            <v>TREE OF LIFE COMMUNITY PCS</v>
          </cell>
          <cell r="B117" t="str">
            <v>Elementary</v>
          </cell>
          <cell r="G117" t="str">
            <v/>
          </cell>
          <cell r="L117" t="str">
            <v/>
          </cell>
          <cell r="Q117" t="str">
            <v/>
          </cell>
          <cell r="V117" t="str">
            <v/>
          </cell>
          <cell r="W117">
            <v>0</v>
          </cell>
          <cell r="Y117" t="str">
            <v>n/a</v>
          </cell>
          <cell r="Z117" t="str">
            <v>n/a</v>
          </cell>
          <cell r="AA117" t="str">
            <v>n/a</v>
          </cell>
          <cell r="AB117" t="str">
            <v>n/a</v>
          </cell>
        </row>
        <row r="118">
          <cell r="A118" t="str">
            <v>TREE OF LIFE COMMUNITY PCS</v>
          </cell>
          <cell r="B118" t="str">
            <v>Middle</v>
          </cell>
          <cell r="G118" t="str">
            <v/>
          </cell>
          <cell r="L118" t="str">
            <v/>
          </cell>
          <cell r="Q118" t="str">
            <v/>
          </cell>
          <cell r="V118" t="str">
            <v/>
          </cell>
          <cell r="W118">
            <v>0</v>
          </cell>
          <cell r="Y118" t="str">
            <v>n/a</v>
          </cell>
          <cell r="Z118" t="str">
            <v>n/a</v>
          </cell>
          <cell r="AA118" t="str">
            <v>n/a</v>
          </cell>
          <cell r="AB118" t="str">
            <v>n/a</v>
          </cell>
        </row>
        <row r="119">
          <cell r="A119" t="str">
            <v>TRI-COMMUNITY</v>
          </cell>
          <cell r="B119" t="str">
            <v>Elementary</v>
          </cell>
          <cell r="G119" t="str">
            <v/>
          </cell>
          <cell r="L119" t="str">
            <v/>
          </cell>
          <cell r="Q119" t="str">
            <v/>
          </cell>
          <cell r="V119" t="str">
            <v/>
          </cell>
          <cell r="W119">
            <v>0</v>
          </cell>
          <cell r="Y119" t="str">
            <v>n/a</v>
          </cell>
          <cell r="Z119" t="str">
            <v>n/a</v>
          </cell>
          <cell r="AA119" t="str">
            <v>n/a</v>
          </cell>
          <cell r="AB119" t="str">
            <v>n/a</v>
          </cell>
        </row>
        <row r="120">
          <cell r="A120" t="str">
            <v>TWO RIVERS PUBLIC CHARTER SCHOOL</v>
          </cell>
          <cell r="B120" t="str">
            <v>Elementary</v>
          </cell>
          <cell r="G120" t="str">
            <v/>
          </cell>
          <cell r="L120" t="str">
            <v/>
          </cell>
          <cell r="Q120" t="str">
            <v/>
          </cell>
          <cell r="V120" t="str">
            <v/>
          </cell>
          <cell r="W120">
            <v>0</v>
          </cell>
          <cell r="Y120" t="str">
            <v>n/a</v>
          </cell>
          <cell r="Z120" t="str">
            <v>n/a</v>
          </cell>
          <cell r="AA120" t="str">
            <v>n/a</v>
          </cell>
          <cell r="AB120" t="str">
            <v>n/a</v>
          </cell>
        </row>
        <row r="121">
          <cell r="A121" t="str">
            <v>TWO RIVERS PUBLIC CHARTER SCHOOL</v>
          </cell>
          <cell r="B121" t="str">
            <v>EE</v>
          </cell>
          <cell r="G121" t="str">
            <v/>
          </cell>
          <cell r="L121" t="str">
            <v/>
          </cell>
          <cell r="Q121" t="str">
            <v/>
          </cell>
          <cell r="V121" t="str">
            <v/>
          </cell>
          <cell r="W121">
            <v>0</v>
          </cell>
          <cell r="Y121" t="str">
            <v>n/a</v>
          </cell>
          <cell r="Z121" t="str">
            <v>n/a</v>
          </cell>
          <cell r="AA121" t="str">
            <v>n/a</v>
          </cell>
          <cell r="AB121" t="str">
            <v>n/a</v>
          </cell>
        </row>
        <row r="122">
          <cell r="A122" t="str">
            <v>WASHINGTON LATIN SCHOOL</v>
          </cell>
          <cell r="B122" t="str">
            <v>Elementary</v>
          </cell>
          <cell r="G122" t="str">
            <v/>
          </cell>
          <cell r="L122" t="str">
            <v/>
          </cell>
          <cell r="Q122" t="str">
            <v/>
          </cell>
          <cell r="V122" t="str">
            <v/>
          </cell>
          <cell r="W122">
            <v>0</v>
          </cell>
          <cell r="Y122" t="str">
            <v>n/a</v>
          </cell>
          <cell r="Z122" t="str">
            <v>n/a</v>
          </cell>
          <cell r="AA122" t="str">
            <v>n/a</v>
          </cell>
          <cell r="AB122" t="str">
            <v>n/a</v>
          </cell>
        </row>
        <row r="123">
          <cell r="A123" t="str">
            <v>WASHINGTON LATIN SCHOOL</v>
          </cell>
          <cell r="B123" t="str">
            <v>Middle</v>
          </cell>
          <cell r="G123" t="str">
            <v/>
          </cell>
          <cell r="L123" t="str">
            <v/>
          </cell>
          <cell r="Q123" t="str">
            <v/>
          </cell>
          <cell r="V123" t="str">
            <v/>
          </cell>
          <cell r="W123">
            <v>0</v>
          </cell>
          <cell r="Y123" t="str">
            <v>n/a</v>
          </cell>
          <cell r="Z123" t="str">
            <v>n/a</v>
          </cell>
          <cell r="AA123" t="str">
            <v>n/a</v>
          </cell>
          <cell r="AB123" t="str">
            <v>n/a</v>
          </cell>
        </row>
        <row r="124">
          <cell r="A124" t="str">
            <v>WASHINGTON MATHEMATICS, SCIENCE, AND TECH PCS</v>
          </cell>
          <cell r="B124" t="str">
            <v>High</v>
          </cell>
          <cell r="G124" t="str">
            <v/>
          </cell>
          <cell r="L124" t="str">
            <v/>
          </cell>
          <cell r="Q124" t="str">
            <v/>
          </cell>
          <cell r="V124" t="str">
            <v/>
          </cell>
          <cell r="W124">
            <v>0</v>
          </cell>
          <cell r="Y124" t="str">
            <v>n/a</v>
          </cell>
          <cell r="Z124" t="str">
            <v>n/a</v>
          </cell>
          <cell r="AA124" t="str">
            <v>n/a</v>
          </cell>
          <cell r="AB124" t="str">
            <v>n/a</v>
          </cell>
        </row>
        <row r="125">
          <cell r="A125" t="str">
            <v>Washington Yu Ying</v>
          </cell>
          <cell r="B125" t="str">
            <v>New</v>
          </cell>
          <cell r="G125" t="str">
            <v/>
          </cell>
          <cell r="L125" t="str">
            <v/>
          </cell>
          <cell r="Q125" t="str">
            <v/>
          </cell>
          <cell r="V125" t="str">
            <v/>
          </cell>
          <cell r="W125">
            <v>0</v>
          </cell>
          <cell r="Y125" t="str">
            <v>n/a</v>
          </cell>
          <cell r="Z125" t="str">
            <v>n/a</v>
          </cell>
          <cell r="AA125" t="str">
            <v>n/a</v>
          </cell>
          <cell r="AB125" t="str">
            <v>n/a</v>
          </cell>
        </row>
        <row r="126">
          <cell r="A126" t="str">
            <v>WILLIAM E DOAR JR PCS - ELEMENTARY</v>
          </cell>
          <cell r="B126" t="str">
            <v>Elementary</v>
          </cell>
          <cell r="G126" t="str">
            <v/>
          </cell>
          <cell r="L126" t="str">
            <v/>
          </cell>
          <cell r="Q126" t="str">
            <v/>
          </cell>
          <cell r="V126" t="str">
            <v/>
          </cell>
          <cell r="W126">
            <v>0</v>
          </cell>
          <cell r="Y126" t="str">
            <v>n/a</v>
          </cell>
          <cell r="Z126" t="str">
            <v>n/a</v>
          </cell>
          <cell r="AA126" t="str">
            <v>n/a</v>
          </cell>
          <cell r="AB126" t="str">
            <v>n/a</v>
          </cell>
        </row>
        <row r="127">
          <cell r="A127" t="str">
            <v>WILLIAM E DOAR JR PCS - SECONDARY</v>
          </cell>
          <cell r="B127" t="str">
            <v>Middle</v>
          </cell>
          <cell r="G127" t="str">
            <v/>
          </cell>
          <cell r="L127" t="str">
            <v/>
          </cell>
          <cell r="Q127" t="str">
            <v/>
          </cell>
          <cell r="V127" t="str">
            <v/>
          </cell>
          <cell r="W127">
            <v>0</v>
          </cell>
          <cell r="Y127" t="str">
            <v>n/a</v>
          </cell>
          <cell r="Z127" t="str">
            <v>n/a</v>
          </cell>
          <cell r="AA127" t="str">
            <v>n/a</v>
          </cell>
          <cell r="AB127" t="str">
            <v>n/a</v>
          </cell>
        </row>
        <row r="128">
          <cell r="A128" t="str">
            <v>WILLIAM E DOAR JR PCS - SECONDARY</v>
          </cell>
          <cell r="B128" t="str">
            <v>High</v>
          </cell>
          <cell r="G128" t="str">
            <v/>
          </cell>
          <cell r="L128" t="str">
            <v/>
          </cell>
          <cell r="Q128" t="str">
            <v/>
          </cell>
          <cell r="V128" t="str">
            <v/>
          </cell>
          <cell r="W128">
            <v>0</v>
          </cell>
          <cell r="Y128" t="str">
            <v>n/a</v>
          </cell>
          <cell r="Z128" t="str">
            <v>n/a</v>
          </cell>
          <cell r="AA128" t="str">
            <v>n/a</v>
          </cell>
          <cell r="AB128" t="str">
            <v>n/a</v>
          </cell>
        </row>
        <row r="129">
          <cell r="A129" t="str">
            <v>YOUNG AMERICA WORKS PCS</v>
          </cell>
          <cell r="B129" t="str">
            <v>High</v>
          </cell>
          <cell r="G129" t="str">
            <v/>
          </cell>
          <cell r="L129" t="str">
            <v/>
          </cell>
          <cell r="Q129" t="str">
            <v/>
          </cell>
          <cell r="V129" t="str">
            <v/>
          </cell>
          <cell r="W129">
            <v>0</v>
          </cell>
          <cell r="Y129" t="str">
            <v>n/a</v>
          </cell>
          <cell r="Z129" t="str">
            <v>n/a</v>
          </cell>
          <cell r="AA129" t="str">
            <v>n/a</v>
          </cell>
          <cell r="AB129" t="str">
            <v>n/a</v>
          </cell>
        </row>
      </sheetData>
      <sheetData sheetId="10">
        <row r="4">
          <cell r="A4" t="str">
            <v>School</v>
          </cell>
          <cell r="B4" t="str">
            <v>Use alternative assessment?</v>
          </cell>
          <cell r="C4" t="str">
            <v>Measure</v>
          </cell>
          <cell r="D4" t="str">
            <v>Floor</v>
          </cell>
          <cell r="E4" t="str">
            <v>Target</v>
          </cell>
          <cell r="F4" t="str">
            <v>Raw score</v>
          </cell>
          <cell r="G4" t="str">
            <v>Scaled score</v>
          </cell>
        </row>
        <row r="5">
          <cell r="A5" t="str">
            <v>EXAMPLE</v>
          </cell>
          <cell r="B5" t="str">
            <v>Yes</v>
          </cell>
          <cell r="C5" t="str">
            <v>NWEA</v>
          </cell>
          <cell r="D5">
            <v>20</v>
          </cell>
          <cell r="E5">
            <v>100</v>
          </cell>
          <cell r="F5">
            <v>70</v>
          </cell>
          <cell r="G5">
            <v>62.5</v>
          </cell>
        </row>
        <row r="7">
          <cell r="A7" t="str">
            <v>ACADEMY FOR LEARNING THROUGH THE ARTS</v>
          </cell>
          <cell r="B7" t="str">
            <v>No</v>
          </cell>
          <cell r="G7" t="str">
            <v/>
          </cell>
        </row>
        <row r="8">
          <cell r="A8" t="str">
            <v>ARTS TECHNOLOGY ACADEMY</v>
          </cell>
          <cell r="B8" t="str">
            <v>No</v>
          </cell>
          <cell r="G8" t="str">
            <v/>
          </cell>
        </row>
        <row r="9">
          <cell r="A9" t="str">
            <v>CAPITAL CITY PCS</v>
          </cell>
          <cell r="B9" t="str">
            <v>No</v>
          </cell>
          <cell r="G9" t="str">
            <v/>
          </cell>
        </row>
        <row r="10">
          <cell r="A10" t="str">
            <v>CHILDRENS STUDIO SCHOOL PCS</v>
          </cell>
          <cell r="B10" t="str">
            <v>No</v>
          </cell>
          <cell r="G10" t="str">
            <v/>
          </cell>
        </row>
        <row r="11">
          <cell r="A11" t="str">
            <v>COMMUNITY ACADEMY AMOS 1</v>
          </cell>
          <cell r="B11" t="str">
            <v>No</v>
          </cell>
          <cell r="G11" t="str">
            <v/>
          </cell>
        </row>
        <row r="12">
          <cell r="A12" t="str">
            <v>COMMUNITY ACADEMY PCS BUTLER</v>
          </cell>
          <cell r="B12" t="str">
            <v>No</v>
          </cell>
          <cell r="G12" t="str">
            <v/>
          </cell>
        </row>
        <row r="13">
          <cell r="A13" t="str">
            <v>COMMUNITY ACADEMY PCS CAPCS ONLINE</v>
          </cell>
          <cell r="B13" t="str">
            <v>No</v>
          </cell>
          <cell r="G13" t="str">
            <v/>
          </cell>
        </row>
        <row r="14">
          <cell r="A14" t="str">
            <v>COMMUNITY ACADEMY PCS RAND</v>
          </cell>
          <cell r="B14" t="str">
            <v>No</v>
          </cell>
          <cell r="G14" t="str">
            <v/>
          </cell>
        </row>
        <row r="15">
          <cell r="A15" t="str">
            <v>DC PREP ACADEMY EDGEWOOD MIDDLE CAMPUS</v>
          </cell>
          <cell r="B15" t="str">
            <v>No</v>
          </cell>
          <cell r="G15" t="str">
            <v/>
          </cell>
        </row>
        <row r="16">
          <cell r="A16" t="str">
            <v>E.L. HAYNES PUBLIC CHARTER SCHOOL</v>
          </cell>
          <cell r="B16" t="str">
            <v>No</v>
          </cell>
          <cell r="G16" t="str">
            <v/>
          </cell>
        </row>
        <row r="17">
          <cell r="A17" t="str">
            <v>THE ELSIE WHITLOW STOKES COMMUNITY FREEDOM PCS</v>
          </cell>
          <cell r="B17" t="str">
            <v>No</v>
          </cell>
          <cell r="G17" t="str">
            <v/>
          </cell>
        </row>
        <row r="18">
          <cell r="A18" t="str">
            <v>FRIENDSHIP-EDISON - CHAMBERLAIN CAMPUS</v>
          </cell>
          <cell r="B18" t="str">
            <v>No</v>
          </cell>
          <cell r="G18" t="str">
            <v/>
          </cell>
        </row>
        <row r="19">
          <cell r="A19" t="str">
            <v>FRIENDSHIP SOUTHEAST ELEMENTARY ACADEMY</v>
          </cell>
          <cell r="B19" t="str">
            <v>No</v>
          </cell>
          <cell r="G19" t="str">
            <v/>
          </cell>
        </row>
        <row r="20">
          <cell r="A20" t="str">
            <v>FRIENDSHIP-EDISON - WOODRIDGE CAMPUS</v>
          </cell>
          <cell r="B20" t="str">
            <v>No</v>
          </cell>
          <cell r="G20" t="str">
            <v/>
          </cell>
        </row>
        <row r="21">
          <cell r="A21" t="str">
            <v>HOPE COMMUNITY - TOLSON CAMPUS</v>
          </cell>
          <cell r="B21" t="str">
            <v>No</v>
          </cell>
          <cell r="G21" t="str">
            <v/>
          </cell>
        </row>
        <row r="22">
          <cell r="A22" t="str">
            <v>HOWARD ROAD ACADEMY PCS</v>
          </cell>
          <cell r="B22" t="str">
            <v>No</v>
          </cell>
          <cell r="G22" t="str">
            <v/>
          </cell>
        </row>
        <row r="23">
          <cell r="A23" t="str">
            <v>HYDE LEADERSHIP PCS - ELEMENTARY</v>
          </cell>
          <cell r="B23" t="str">
            <v>No</v>
          </cell>
          <cell r="G23" t="str">
            <v/>
          </cell>
        </row>
        <row r="24">
          <cell r="A24" t="str">
            <v>IDEAL ACADEMY PCS</v>
          </cell>
          <cell r="B24" t="str">
            <v>No</v>
          </cell>
          <cell r="G24" t="str">
            <v/>
          </cell>
        </row>
        <row r="25">
          <cell r="A25" t="str">
            <v>MERIDIAN PCS</v>
          </cell>
          <cell r="B25" t="str">
            <v>No</v>
          </cell>
          <cell r="G25" t="str">
            <v/>
          </cell>
        </row>
        <row r="26">
          <cell r="A26" t="str">
            <v>MARY MCLEOD BETHUNE DAY ACADEMY PCS - SLOWE</v>
          </cell>
          <cell r="B26" t="str">
            <v>No</v>
          </cell>
          <cell r="G26" t="str">
            <v/>
          </cell>
        </row>
        <row r="27">
          <cell r="A27" t="str">
            <v>POTOMAC LIGHTHOUSE PCS</v>
          </cell>
          <cell r="B27" t="str">
            <v>No</v>
          </cell>
          <cell r="G27" t="str">
            <v/>
          </cell>
        </row>
        <row r="28">
          <cell r="A28" t="str">
            <v>ROOTS-KENNEDY CAMPUS</v>
          </cell>
          <cell r="B28" t="str">
            <v>No</v>
          </cell>
          <cell r="G28" t="str">
            <v/>
          </cell>
        </row>
        <row r="29">
          <cell r="A29" t="str">
            <v>SCHOOL FOR ARTS IN LEARNING LOWER SCHOOL</v>
          </cell>
          <cell r="B29" t="str">
            <v>No</v>
          </cell>
          <cell r="G29" t="str">
            <v/>
          </cell>
        </row>
        <row r="30">
          <cell r="A30" t="str">
            <v>TREE OF LIFE COMMUNITY PCS</v>
          </cell>
          <cell r="B30" t="str">
            <v>No</v>
          </cell>
          <cell r="G30" t="str">
            <v/>
          </cell>
        </row>
        <row r="31">
          <cell r="A31" t="str">
            <v>TRI-COMMUNITY</v>
          </cell>
          <cell r="B31" t="str">
            <v>No</v>
          </cell>
          <cell r="G31" t="str">
            <v/>
          </cell>
        </row>
        <row r="32">
          <cell r="A32" t="str">
            <v>TWO RIVERS PUBLIC CHARTER SCHOOL</v>
          </cell>
          <cell r="B32" t="str">
            <v>No</v>
          </cell>
          <cell r="G32" t="str">
            <v/>
          </cell>
        </row>
        <row r="33">
          <cell r="A33" t="str">
            <v>WILLIAM E DOAR JR PCS - ELEMENTARY</v>
          </cell>
          <cell r="B33" t="str">
            <v>No</v>
          </cell>
          <cell r="G33" t="str">
            <v/>
          </cell>
        </row>
        <row r="34">
          <cell r="A34" t="str">
            <v>WASHINGTON LATIN SCHOOL</v>
          </cell>
          <cell r="B34" t="str">
            <v>No</v>
          </cell>
          <cell r="G34" t="str">
            <v/>
          </cell>
        </row>
        <row r="38">
          <cell r="A38" t="str">
            <v>School</v>
          </cell>
          <cell r="B38" t="str">
            <v>Use alternative assessment?</v>
          </cell>
          <cell r="C38" t="str">
            <v>Measure</v>
          </cell>
          <cell r="D38" t="str">
            <v>Floor</v>
          </cell>
          <cell r="E38" t="str">
            <v>Target</v>
          </cell>
          <cell r="F38" t="str">
            <v>Raw score</v>
          </cell>
          <cell r="G38" t="str">
            <v>Scaled scores</v>
          </cell>
        </row>
        <row r="39">
          <cell r="A39" t="str">
            <v>EXAMPLE</v>
          </cell>
          <cell r="B39" t="str">
            <v>Yes</v>
          </cell>
          <cell r="C39" t="str">
            <v>NWEA</v>
          </cell>
          <cell r="D39">
            <v>20</v>
          </cell>
          <cell r="E39">
            <v>100</v>
          </cell>
          <cell r="F39">
            <v>70</v>
          </cell>
          <cell r="G39">
            <v>62.5</v>
          </cell>
        </row>
        <row r="41">
          <cell r="A41" t="str">
            <v>ACADEMIA BILINGUE DE LA COMUNIDAD PCS</v>
          </cell>
          <cell r="B41" t="str">
            <v>No</v>
          </cell>
          <cell r="G41" t="str">
            <v/>
          </cell>
        </row>
        <row r="42">
          <cell r="A42" t="str">
            <v>BARBARA JORDAN PCS</v>
          </cell>
          <cell r="B42" t="str">
            <v>No</v>
          </cell>
          <cell r="G42" t="str">
            <v/>
          </cell>
        </row>
        <row r="43">
          <cell r="A43" t="str">
            <v>CAPITAL CITY PCS</v>
          </cell>
          <cell r="B43" t="str">
            <v>No</v>
          </cell>
          <cell r="G43" t="str">
            <v/>
          </cell>
        </row>
        <row r="44">
          <cell r="A44" t="str">
            <v>CHAVEZ - BRUCE CAMPUS</v>
          </cell>
          <cell r="B44" t="str">
            <v>No</v>
          </cell>
          <cell r="G44" t="str">
            <v/>
          </cell>
        </row>
        <row r="45">
          <cell r="A45" t="str">
            <v>CESAR CHAVEZ PCS - PARKSIDE CAMPUS</v>
          </cell>
          <cell r="B45" t="str">
            <v>No</v>
          </cell>
          <cell r="G45" t="str">
            <v/>
          </cell>
        </row>
        <row r="46">
          <cell r="A46" t="str">
            <v>CITY COLLEGIATE PUBLIC CHARTER SCHOOL</v>
          </cell>
          <cell r="B46" t="str">
            <v>No</v>
          </cell>
          <cell r="G46" t="str">
            <v/>
          </cell>
        </row>
        <row r="47">
          <cell r="A47" t="str">
            <v>COMMUNITY ACADEMY PCS CAPCS ONLINE</v>
          </cell>
          <cell r="B47" t="str">
            <v>No</v>
          </cell>
          <cell r="G47" t="str">
            <v/>
          </cell>
        </row>
        <row r="48">
          <cell r="A48" t="str">
            <v>COMMUNITY ACADEMY PCS RAND</v>
          </cell>
          <cell r="B48" t="str">
            <v>No</v>
          </cell>
          <cell r="G48" t="str">
            <v/>
          </cell>
        </row>
        <row r="49">
          <cell r="A49" t="str">
            <v>DC PREP ACADEMY EDGEWOOD MIDDLE CAMPUS</v>
          </cell>
          <cell r="B49" t="str">
            <v>No</v>
          </cell>
          <cell r="G49" t="str">
            <v/>
          </cell>
        </row>
        <row r="50">
          <cell r="A50" t="str">
            <v>FRIENDSHIP-EDISON - BLOW-PIERCE JUNIOR ACADEMY</v>
          </cell>
          <cell r="B50" t="str">
            <v>No</v>
          </cell>
          <cell r="G50" t="str">
            <v/>
          </cell>
        </row>
        <row r="51">
          <cell r="A51" t="str">
            <v>FRIENDSHIP-EDISON - WOODRIDGE CAMPUS</v>
          </cell>
          <cell r="B51" t="str">
            <v>No</v>
          </cell>
          <cell r="G51" t="str">
            <v/>
          </cell>
        </row>
        <row r="52">
          <cell r="A52" t="str">
            <v>HOPE COMMUNITY - TOLSON CAMPUS</v>
          </cell>
          <cell r="B52" t="str">
            <v>No</v>
          </cell>
          <cell r="G52" t="str">
            <v/>
          </cell>
        </row>
        <row r="53">
          <cell r="A53" t="str">
            <v>HOWARD ROAD ACADEMY PCS</v>
          </cell>
          <cell r="B53" t="str">
            <v>No</v>
          </cell>
          <cell r="G53" t="str">
            <v/>
          </cell>
        </row>
        <row r="54">
          <cell r="A54" t="str">
            <v>HOWARD UNIVERSITY OF MATHEMATICS AND SCIENCE</v>
          </cell>
          <cell r="B54" t="str">
            <v>No</v>
          </cell>
          <cell r="G54" t="str">
            <v/>
          </cell>
        </row>
        <row r="55">
          <cell r="A55" t="str">
            <v>HYDE LEADERSHIP PCS - SECONDARY</v>
          </cell>
          <cell r="B55" t="str">
            <v>No</v>
          </cell>
          <cell r="G55" t="str">
            <v/>
          </cell>
        </row>
        <row r="56">
          <cell r="A56" t="str">
            <v>IDEA PUBLIC CHARTER SCHOOL</v>
          </cell>
          <cell r="B56" t="str">
            <v>No</v>
          </cell>
          <cell r="G56" t="str">
            <v/>
          </cell>
        </row>
        <row r="57">
          <cell r="A57" t="str">
            <v>IDEAL ACADEMY PCS</v>
          </cell>
          <cell r="B57" t="str">
            <v>No</v>
          </cell>
          <cell r="G57" t="str">
            <v/>
          </cell>
        </row>
        <row r="58">
          <cell r="A58" t="str">
            <v>KAMIT INSTITUTE FOR MAGNIFICENT ACHIEVERS PCS</v>
          </cell>
          <cell r="B58" t="str">
            <v>No</v>
          </cell>
          <cell r="G58" t="str">
            <v/>
          </cell>
        </row>
        <row r="59">
          <cell r="A59" t="str">
            <v>KIPP DC - AIM ACADEMY</v>
          </cell>
          <cell r="B59" t="str">
            <v>No</v>
          </cell>
          <cell r="G59" t="str">
            <v/>
          </cell>
        </row>
        <row r="60">
          <cell r="A60" t="str">
            <v>KIPP DC - KEY ACADEMY</v>
          </cell>
          <cell r="B60" t="str">
            <v>No</v>
          </cell>
          <cell r="G60" t="str">
            <v/>
          </cell>
        </row>
        <row r="61">
          <cell r="A61" t="str">
            <v>KIPP DC - WILL ACADEMY</v>
          </cell>
          <cell r="B61" t="str">
            <v>No</v>
          </cell>
          <cell r="G61" t="str">
            <v/>
          </cell>
        </row>
        <row r="62">
          <cell r="A62" t="str">
            <v>MAYA ANGELOU PCS - MIDDLE</v>
          </cell>
          <cell r="B62" t="str">
            <v>No</v>
          </cell>
          <cell r="G62" t="str">
            <v/>
          </cell>
        </row>
        <row r="63">
          <cell r="A63" t="str">
            <v>MERIDIAN PCS</v>
          </cell>
          <cell r="B63" t="str">
            <v>No</v>
          </cell>
          <cell r="G63" t="str">
            <v/>
          </cell>
        </row>
        <row r="64">
          <cell r="A64" t="str">
            <v>MARY MCLEOD BETHUNE DAY ACADEMY PCS - SLOWE</v>
          </cell>
          <cell r="B64" t="str">
            <v>No</v>
          </cell>
          <cell r="G64" t="str">
            <v/>
          </cell>
        </row>
        <row r="65">
          <cell r="A65" t="str">
            <v>PAUL JUNIOR HIGH PCS</v>
          </cell>
          <cell r="B65" t="str">
            <v>No</v>
          </cell>
          <cell r="G65" t="str">
            <v/>
          </cell>
        </row>
        <row r="66">
          <cell r="A66" t="str">
            <v>SCHOOL FOR EDUCATIONAL EVOLUTION &amp; DEVELOPMENT</v>
          </cell>
          <cell r="B66" t="str">
            <v>No</v>
          </cell>
          <cell r="G66" t="str">
            <v/>
          </cell>
        </row>
        <row r="67">
          <cell r="A67" t="str">
            <v>TREE OF LIFE COMMUNITY PCS</v>
          </cell>
          <cell r="B67" t="str">
            <v>No</v>
          </cell>
          <cell r="G67" t="str">
            <v/>
          </cell>
        </row>
        <row r="68">
          <cell r="A68" t="str">
            <v>WILLIAM E DOAR JR PCS - SECONDARY</v>
          </cell>
          <cell r="B68" t="str">
            <v>No</v>
          </cell>
          <cell r="G68" t="str">
            <v/>
          </cell>
        </row>
        <row r="69">
          <cell r="A69" t="str">
            <v>WASHINGTON LATIN SCHOOL</v>
          </cell>
          <cell r="B69" t="str">
            <v>No</v>
          </cell>
          <cell r="G69" t="str">
            <v/>
          </cell>
        </row>
      </sheetData>
      <sheetData sheetId="11">
        <row r="5">
          <cell r="A5" t="str">
            <v>School</v>
          </cell>
          <cell r="B5" t="str">
            <v>Measure</v>
          </cell>
          <cell r="C5" t="str">
            <v>Weight</v>
          </cell>
          <cell r="D5" t="str">
            <v>Floor</v>
          </cell>
          <cell r="E5" t="str">
            <v>Target</v>
          </cell>
          <cell r="F5" t="str">
            <v>Raw score</v>
          </cell>
          <cell r="G5" t="str">
            <v>Progress score</v>
          </cell>
          <cell r="H5" t="str">
            <v>Measure</v>
          </cell>
          <cell r="I5" t="str">
            <v>Weight</v>
          </cell>
          <cell r="J5" t="str">
            <v>Floor</v>
          </cell>
          <cell r="K5" t="str">
            <v>Target</v>
          </cell>
          <cell r="L5" t="str">
            <v>Raw score</v>
          </cell>
          <cell r="M5" t="str">
            <v>Achievement Score</v>
          </cell>
          <cell r="N5" t="str">
            <v>Measure</v>
          </cell>
          <cell r="O5" t="str">
            <v>Weight</v>
          </cell>
          <cell r="P5" t="str">
            <v>Floor</v>
          </cell>
          <cell r="Q5" t="str">
            <v>Target</v>
          </cell>
          <cell r="R5" t="str">
            <v>Raw score</v>
          </cell>
          <cell r="S5" t="str">
            <v>Gateway score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B1:L30"/>
  <sheetViews>
    <sheetView showGridLines="0" showRowColHeaders="0" tabSelected="1" zoomScale="150" zoomScaleNormal="150" zoomScalePageLayoutView="150" workbookViewId="0">
      <selection activeCell="B1" sqref="B1"/>
    </sheetView>
  </sheetViews>
  <sheetFormatPr defaultColWidth="8.85546875" defaultRowHeight="15" x14ac:dyDescent="0.25"/>
  <cols>
    <col min="1" max="1" width="1.5703125" customWidth="1"/>
    <col min="11" max="11" width="9.140625" customWidth="1"/>
  </cols>
  <sheetData>
    <row r="1" spans="2:12" ht="18.75" x14ac:dyDescent="0.3">
      <c r="B1" s="67" t="s">
        <v>24</v>
      </c>
    </row>
    <row r="2" spans="2:12" ht="55.5" customHeight="1" x14ac:dyDescent="0.25">
      <c r="B2" s="143" t="s">
        <v>104</v>
      </c>
      <c r="C2" s="143"/>
      <c r="D2" s="143"/>
      <c r="E2" s="143"/>
      <c r="F2" s="143"/>
      <c r="G2" s="143"/>
      <c r="H2" s="143"/>
      <c r="I2" s="143"/>
      <c r="J2" s="143"/>
      <c r="K2" s="143"/>
    </row>
    <row r="3" spans="2:12" ht="21" customHeight="1" x14ac:dyDescent="0.25"/>
    <row r="4" spans="2:12" s="65" customFormat="1" x14ac:dyDescent="0.25">
      <c r="B4" s="68" t="s">
        <v>13</v>
      </c>
    </row>
    <row r="5" spans="2:12" ht="4.5" customHeight="1" x14ac:dyDescent="0.25"/>
    <row r="6" spans="2:12" ht="15.75" customHeight="1" x14ac:dyDescent="0.25">
      <c r="B6" s="143" t="s">
        <v>102</v>
      </c>
      <c r="C6" s="143"/>
      <c r="D6" s="143"/>
      <c r="E6" s="143"/>
      <c r="F6" s="143"/>
      <c r="G6" s="143"/>
      <c r="H6" s="143"/>
      <c r="I6" s="143"/>
      <c r="J6" s="143"/>
      <c r="K6" s="143"/>
    </row>
    <row r="7" spans="2:12" ht="4.5" customHeight="1" x14ac:dyDescent="0.25"/>
    <row r="8" spans="2:12" ht="3" customHeight="1" x14ac:dyDescent="0.25"/>
    <row r="9" spans="2:12" ht="41.25" customHeight="1" x14ac:dyDescent="0.25">
      <c r="B9" s="143" t="s">
        <v>103</v>
      </c>
      <c r="C9" s="143"/>
      <c r="D9" s="143"/>
      <c r="E9" s="143"/>
      <c r="F9" s="143"/>
      <c r="G9" s="143"/>
      <c r="H9" s="143"/>
      <c r="I9" s="143"/>
      <c r="J9" s="143"/>
      <c r="K9" s="143"/>
    </row>
    <row r="10" spans="2:12" ht="4.5" customHeight="1" x14ac:dyDescent="0.25"/>
    <row r="11" spans="2:12" ht="3" customHeight="1" x14ac:dyDescent="0.25"/>
    <row r="12" spans="2:12" ht="63" customHeight="1" x14ac:dyDescent="0.25">
      <c r="B12" s="143" t="s">
        <v>101</v>
      </c>
      <c r="C12" s="143"/>
      <c r="D12" s="143"/>
      <c r="E12" s="143"/>
      <c r="F12" s="143"/>
      <c r="G12" s="143"/>
      <c r="H12" s="143"/>
      <c r="I12" s="143"/>
      <c r="J12" s="143"/>
      <c r="K12" s="143"/>
    </row>
    <row r="13" spans="2:12" ht="4.5" customHeight="1" x14ac:dyDescent="0.25">
      <c r="B13" s="66"/>
      <c r="C13" s="66"/>
      <c r="D13" s="66"/>
      <c r="E13" s="66"/>
      <c r="F13" s="66"/>
      <c r="G13" s="66"/>
      <c r="H13" s="66"/>
      <c r="I13" s="66"/>
      <c r="J13" s="66"/>
      <c r="K13" s="66"/>
    </row>
    <row r="14" spans="2:12" ht="4.5" customHeight="1" x14ac:dyDescent="0.25">
      <c r="B14" s="142"/>
      <c r="C14" s="142"/>
      <c r="D14" s="142"/>
      <c r="E14" s="142"/>
      <c r="F14" s="142"/>
      <c r="G14" s="142"/>
      <c r="H14" s="142"/>
      <c r="I14" s="142"/>
      <c r="J14" s="142"/>
      <c r="K14" s="142"/>
    </row>
    <row r="15" spans="2:12" ht="61.5" customHeight="1" x14ac:dyDescent="0.25">
      <c r="B15" s="168" t="s">
        <v>105</v>
      </c>
      <c r="C15" s="168"/>
      <c r="D15" s="168"/>
      <c r="E15" s="168"/>
      <c r="F15" s="168"/>
      <c r="G15" s="168"/>
      <c r="H15" s="168"/>
      <c r="I15" s="168"/>
      <c r="J15" s="168"/>
      <c r="K15" s="168"/>
      <c r="L15" s="168"/>
    </row>
    <row r="18" spans="2:11" x14ac:dyDescent="0.25">
      <c r="B18" s="64" t="s">
        <v>14</v>
      </c>
    </row>
    <row r="19" spans="2:11" x14ac:dyDescent="0.25">
      <c r="B19" t="s">
        <v>15</v>
      </c>
    </row>
    <row r="20" spans="2:11" ht="8.25" customHeight="1" x14ac:dyDescent="0.25"/>
    <row r="21" spans="2:11" ht="30" customHeight="1" x14ac:dyDescent="0.25">
      <c r="B21" s="143" t="s">
        <v>16</v>
      </c>
      <c r="C21" s="143"/>
      <c r="D21" s="143"/>
      <c r="E21" s="143"/>
      <c r="F21" s="143"/>
      <c r="G21" s="143"/>
      <c r="H21" s="143"/>
      <c r="I21" s="143"/>
      <c r="J21" s="143"/>
      <c r="K21" s="143"/>
    </row>
    <row r="22" spans="2:11" ht="11.25" customHeight="1" x14ac:dyDescent="0.25"/>
    <row r="23" spans="2:11" x14ac:dyDescent="0.25">
      <c r="B23" t="s">
        <v>17</v>
      </c>
    </row>
    <row r="24" spans="2:11" ht="39" customHeight="1" x14ac:dyDescent="0.25">
      <c r="B24" s="143" t="s">
        <v>18</v>
      </c>
      <c r="C24" s="143"/>
      <c r="D24" s="143"/>
      <c r="E24" s="143"/>
      <c r="F24" s="143"/>
      <c r="G24" s="143"/>
      <c r="H24" s="143"/>
      <c r="I24" s="143"/>
      <c r="J24" s="143"/>
      <c r="K24" s="143"/>
    </row>
    <row r="25" spans="2:11" ht="9.75" customHeight="1" x14ac:dyDescent="0.25"/>
    <row r="26" spans="2:11" x14ac:dyDescent="0.25">
      <c r="B26" t="s">
        <v>23</v>
      </c>
    </row>
    <row r="27" spans="2:11" ht="33.75" customHeight="1" x14ac:dyDescent="0.25">
      <c r="B27" s="143" t="s">
        <v>106</v>
      </c>
      <c r="C27" s="143"/>
      <c r="D27" s="143"/>
      <c r="E27" s="143"/>
      <c r="F27" s="143"/>
      <c r="G27" s="143"/>
      <c r="H27" s="143"/>
      <c r="I27" s="143"/>
      <c r="J27" s="143"/>
      <c r="K27" s="143"/>
    </row>
    <row r="28" spans="2:11" ht="9.75" customHeight="1" x14ac:dyDescent="0.25"/>
    <row r="29" spans="2:11" x14ac:dyDescent="0.25">
      <c r="B29" t="s">
        <v>107</v>
      </c>
    </row>
    <row r="30" spans="2:11" ht="33.75" customHeight="1" x14ac:dyDescent="0.25">
      <c r="B30" s="143" t="s">
        <v>108</v>
      </c>
      <c r="C30" s="143"/>
      <c r="D30" s="143"/>
      <c r="E30" s="143"/>
      <c r="F30" s="143"/>
      <c r="G30" s="143"/>
      <c r="H30" s="143"/>
      <c r="I30" s="143"/>
      <c r="J30" s="143"/>
      <c r="K30" s="143"/>
    </row>
  </sheetData>
  <sheetProtection sheet="1" objects="1" scenarios="1" selectLockedCells="1"/>
  <mergeCells count="9">
    <mergeCell ref="B30:K30"/>
    <mergeCell ref="B27:K27"/>
    <mergeCell ref="B24:K24"/>
    <mergeCell ref="B2:K2"/>
    <mergeCell ref="B6:K6"/>
    <mergeCell ref="B12:K12"/>
    <mergeCell ref="B21:K21"/>
    <mergeCell ref="B9:K9"/>
    <mergeCell ref="B15:L15"/>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dimension ref="A1:AQ95"/>
  <sheetViews>
    <sheetView showGridLines="0" showRowColHeaders="0" topLeftCell="A14" zoomScale="150" zoomScaleNormal="150" zoomScalePageLayoutView="150" workbookViewId="0">
      <selection activeCell="J22" sqref="J22"/>
    </sheetView>
  </sheetViews>
  <sheetFormatPr defaultColWidth="8.85546875" defaultRowHeight="15" x14ac:dyDescent="0.25"/>
  <cols>
    <col min="1" max="1" width="3.28515625" customWidth="1"/>
    <col min="2" max="2" width="5.85546875" customWidth="1"/>
    <col min="3" max="3" width="9.7109375" customWidth="1"/>
    <col min="4" max="4" width="3" customWidth="1"/>
    <col min="5" max="5" width="5.85546875" style="89" customWidth="1"/>
    <col min="6" max="6" width="5.42578125" style="89" customWidth="1"/>
    <col min="7" max="7" width="1.7109375" style="89" customWidth="1"/>
    <col min="8" max="8" width="1" style="35" customWidth="1"/>
    <col min="9" max="9" width="0.85546875" style="35" hidden="1" customWidth="1"/>
    <col min="10" max="10" width="5.140625" style="35" customWidth="1"/>
    <col min="11" max="11" width="0.85546875" style="35" customWidth="1"/>
    <col min="12" max="12" width="4.28515625" style="35" customWidth="1"/>
    <col min="13" max="32" width="1" style="35" customWidth="1"/>
    <col min="33" max="33" width="4.7109375" customWidth="1"/>
    <col min="34" max="34" width="0.85546875" customWidth="1"/>
    <col min="35" max="35" width="6" customWidth="1"/>
    <col min="36" max="36" width="0.85546875" customWidth="1"/>
    <col min="37" max="37" width="4.85546875" customWidth="1"/>
    <col min="38" max="38" width="0.7109375" customWidth="1"/>
    <col min="39" max="39" width="8.85546875" customWidth="1"/>
    <col min="40" max="40" width="0.140625" customWidth="1"/>
    <col min="41" max="42" width="0" hidden="1" customWidth="1"/>
  </cols>
  <sheetData>
    <row r="1" spans="1:43" hidden="1" x14ac:dyDescent="0.25">
      <c r="M1" s="35">
        <v>2.5</v>
      </c>
      <c r="N1" s="35">
        <v>7.5</v>
      </c>
      <c r="O1" s="35">
        <v>12.5</v>
      </c>
      <c r="P1" s="35">
        <v>17.5</v>
      </c>
      <c r="Q1" s="35">
        <v>22.5</v>
      </c>
      <c r="R1" s="35">
        <v>27.5</v>
      </c>
      <c r="S1" s="35">
        <v>32.5</v>
      </c>
      <c r="T1" s="35">
        <v>37.5</v>
      </c>
      <c r="U1" s="35">
        <v>42.5</v>
      </c>
      <c r="V1" s="35">
        <v>47.5</v>
      </c>
      <c r="W1" s="35">
        <v>52.5</v>
      </c>
      <c r="X1" s="35">
        <v>57.5</v>
      </c>
      <c r="Y1" s="35">
        <v>62.5</v>
      </c>
      <c r="Z1" s="35">
        <v>67.5</v>
      </c>
      <c r="AA1" s="35">
        <v>72.5</v>
      </c>
      <c r="AB1" s="35">
        <v>77.5</v>
      </c>
      <c r="AC1" s="35">
        <v>82.5</v>
      </c>
      <c r="AD1" s="35">
        <v>87.5</v>
      </c>
      <c r="AE1" s="35">
        <v>92.5</v>
      </c>
      <c r="AF1" s="35">
        <v>97.5</v>
      </c>
    </row>
    <row r="2" spans="1:43" ht="14.25" customHeight="1" x14ac:dyDescent="0.2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79"/>
      <c r="AI2" s="79"/>
      <c r="AJ2" s="79"/>
      <c r="AK2" s="79"/>
      <c r="AL2" s="79"/>
      <c r="AM2" s="79"/>
      <c r="AN2" s="79"/>
      <c r="AO2" t="s">
        <v>21</v>
      </c>
      <c r="AP2" t="s">
        <v>20</v>
      </c>
    </row>
    <row r="3" spans="1:43" ht="14.25" customHeight="1" x14ac:dyDescent="0.25">
      <c r="A3" s="47"/>
      <c r="B3" s="47"/>
      <c r="C3" s="47"/>
      <c r="D3" s="47"/>
      <c r="E3" s="127"/>
      <c r="F3" s="162" t="s">
        <v>85</v>
      </c>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row>
    <row r="4" spans="1:43" ht="13.5" customHeight="1" x14ac:dyDescent="0.25">
      <c r="A4" s="47"/>
      <c r="B4" s="47"/>
      <c r="C4" s="47"/>
      <c r="D4" s="47"/>
      <c r="E4" s="127"/>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t="s">
        <v>26</v>
      </c>
      <c r="AP4" t="s">
        <v>27</v>
      </c>
    </row>
    <row r="5" spans="1:43" ht="13.5" customHeight="1" x14ac:dyDescent="0.25">
      <c r="A5" s="47"/>
      <c r="B5" s="47"/>
      <c r="C5" s="47"/>
      <c r="D5" s="47"/>
      <c r="E5" s="48"/>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t="s">
        <v>28</v>
      </c>
      <c r="AP5" t="s">
        <v>29</v>
      </c>
    </row>
    <row r="6" spans="1:43" ht="13.5" customHeight="1" x14ac:dyDescent="0.25">
      <c r="A6" s="47"/>
      <c r="B6" s="47"/>
      <c r="C6" s="47"/>
      <c r="D6" s="47"/>
      <c r="E6" s="48"/>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t="s">
        <v>30</v>
      </c>
      <c r="AP6" t="s">
        <v>0</v>
      </c>
    </row>
    <row r="7" spans="1:43" ht="4.5" customHeight="1" x14ac:dyDescent="0.25">
      <c r="A7" s="47"/>
      <c r="B7" s="47"/>
      <c r="C7" s="47"/>
      <c r="D7" s="4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6"/>
      <c r="AH7" s="46"/>
      <c r="AI7" s="46"/>
      <c r="AJ7" s="46"/>
      <c r="AK7" s="46"/>
      <c r="AL7" s="49"/>
      <c r="AM7" s="46"/>
      <c r="AN7" s="46"/>
      <c r="AO7" t="s">
        <v>31</v>
      </c>
      <c r="AP7" t="s">
        <v>32</v>
      </c>
    </row>
    <row r="8" spans="1:43" ht="13.5" customHeight="1" x14ac:dyDescent="0.25">
      <c r="A8" s="163" t="s">
        <v>100</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t="s">
        <v>33</v>
      </c>
      <c r="AP8" t="s">
        <v>34</v>
      </c>
    </row>
    <row r="9" spans="1:43" ht="9" customHeight="1" x14ac:dyDescent="0.25">
      <c r="A9" s="5"/>
      <c r="B9" s="78"/>
      <c r="C9" s="78"/>
      <c r="D9" s="78"/>
      <c r="E9" s="5"/>
      <c r="F9" s="5"/>
      <c r="G9" s="5"/>
      <c r="H9" s="77"/>
      <c r="I9" s="77"/>
      <c r="J9" s="77"/>
      <c r="K9" s="77"/>
      <c r="L9" s="77"/>
      <c r="M9" s="77"/>
      <c r="N9" s="77"/>
      <c r="O9" s="77"/>
      <c r="P9" s="34"/>
      <c r="Q9" s="71"/>
      <c r="R9" s="71"/>
      <c r="S9" s="71"/>
      <c r="T9" s="71"/>
      <c r="U9" s="71"/>
      <c r="V9" s="34"/>
      <c r="Y9"/>
      <c r="Z9"/>
      <c r="AA9"/>
      <c r="AB9"/>
      <c r="AC9"/>
      <c r="AD9"/>
      <c r="AE9"/>
      <c r="AF9"/>
      <c r="AG9" s="75"/>
      <c r="AI9" s="164" t="s">
        <v>1</v>
      </c>
      <c r="AJ9" s="164"/>
      <c r="AK9" s="164"/>
      <c r="AL9" s="164"/>
      <c r="AM9" s="164"/>
      <c r="AN9" s="164"/>
      <c r="AO9" t="s">
        <v>35</v>
      </c>
      <c r="AP9" t="s">
        <v>34</v>
      </c>
    </row>
    <row r="10" spans="1:43" ht="9" customHeight="1" x14ac:dyDescent="0.25">
      <c r="A10" s="5"/>
      <c r="B10" s="78"/>
      <c r="C10" s="78"/>
      <c r="D10" s="78"/>
      <c r="E10" s="5"/>
      <c r="H10" s="77"/>
      <c r="I10" s="77"/>
      <c r="J10" s="77"/>
      <c r="K10" s="77"/>
      <c r="L10" s="77"/>
      <c r="M10" s="77"/>
      <c r="N10" s="77"/>
      <c r="O10" s="77"/>
      <c r="P10" s="34"/>
      <c r="Q10" s="71"/>
      <c r="R10" s="71"/>
      <c r="S10" s="71"/>
      <c r="T10" s="71"/>
      <c r="U10" s="71"/>
      <c r="V10" s="34"/>
      <c r="Y10"/>
      <c r="Z10"/>
      <c r="AA10"/>
      <c r="AB10"/>
      <c r="AC10"/>
      <c r="AD10"/>
      <c r="AE10"/>
      <c r="AF10"/>
      <c r="AG10" s="75"/>
      <c r="AI10" s="164"/>
      <c r="AJ10" s="164"/>
      <c r="AK10" s="164"/>
      <c r="AL10" s="164"/>
      <c r="AM10" s="164"/>
      <c r="AN10" s="164"/>
      <c r="AO10" t="s">
        <v>36</v>
      </c>
      <c r="AP10" t="s">
        <v>34</v>
      </c>
    </row>
    <row r="11" spans="1:43" ht="13.5" customHeight="1" x14ac:dyDescent="0.25">
      <c r="A11" s="5"/>
      <c r="B11" s="11"/>
      <c r="C11" s="53"/>
      <c r="D11" s="70"/>
      <c r="E11" s="165"/>
      <c r="F11" s="165"/>
      <c r="G11" s="72"/>
      <c r="H11" s="7"/>
      <c r="I11" s="8"/>
      <c r="J11" s="9"/>
      <c r="K11"/>
      <c r="L11"/>
      <c r="M11"/>
      <c r="N11"/>
      <c r="O11"/>
      <c r="P11"/>
      <c r="Q11" s="76"/>
      <c r="R11" s="76"/>
      <c r="S11" s="76"/>
      <c r="T11" s="76"/>
      <c r="U11" s="76"/>
      <c r="W11" s="38"/>
      <c r="Y11" s="38"/>
      <c r="Z11" s="38"/>
      <c r="AA11" s="38"/>
      <c r="AB11" s="38"/>
      <c r="AC11" s="38"/>
      <c r="AD11" s="38"/>
      <c r="AE11" s="38"/>
      <c r="AF11" s="36"/>
      <c r="AG11" s="55"/>
      <c r="AI11" s="138" t="s">
        <v>8</v>
      </c>
      <c r="AJ11" s="139"/>
      <c r="AK11" s="139"/>
      <c r="AL11" s="139"/>
      <c r="AM11" s="166" t="str">
        <f>IF(AM14="","",IF(AM14&gt;=0.65,1,IF(AM14&gt;=0.35,2,3)))</f>
        <v/>
      </c>
      <c r="AN11" s="166"/>
      <c r="AO11" t="s">
        <v>37</v>
      </c>
      <c r="AP11" t="s">
        <v>34</v>
      </c>
    </row>
    <row r="12" spans="1:43" s="1" customFormat="1" ht="13.5" customHeight="1" x14ac:dyDescent="0.25">
      <c r="A12" s="6"/>
      <c r="B12" s="11"/>
      <c r="C12" s="53"/>
      <c r="D12" s="72"/>
      <c r="E12" s="165"/>
      <c r="F12" s="165"/>
      <c r="G12" s="72"/>
      <c r="H12" s="10"/>
      <c r="I12" s="11"/>
      <c r="J12" s="12"/>
      <c r="Q12" s="76"/>
      <c r="R12" s="76"/>
      <c r="S12" s="76"/>
      <c r="T12" s="76"/>
      <c r="U12" s="76"/>
      <c r="W12" s="14"/>
      <c r="Y12" s="14"/>
      <c r="Z12" s="14"/>
      <c r="AA12" s="14"/>
      <c r="AB12" s="14"/>
      <c r="AC12" s="14"/>
      <c r="AD12" s="14"/>
      <c r="AE12" s="14"/>
      <c r="AF12" s="37"/>
      <c r="AG12" s="55"/>
      <c r="AI12" s="138" t="s">
        <v>9</v>
      </c>
      <c r="AJ12" s="140"/>
      <c r="AK12" s="140"/>
      <c r="AL12" s="140"/>
      <c r="AM12" s="167" t="str">
        <f>IF(ROUND(SUM(AM22:AM59),1)=0,"",ROUND(SUM(AM22:AM59),1))</f>
        <v/>
      </c>
      <c r="AN12" s="167"/>
      <c r="AO12" t="s">
        <v>38</v>
      </c>
      <c r="AP12" t="s">
        <v>34</v>
      </c>
    </row>
    <row r="13" spans="1:43" s="1" customFormat="1" ht="13.5" customHeight="1" x14ac:dyDescent="0.25">
      <c r="A13" s="6"/>
      <c r="B13" s="11"/>
      <c r="C13" s="11"/>
      <c r="D13" s="72"/>
      <c r="E13" s="72"/>
      <c r="F13" s="72"/>
      <c r="G13" s="72"/>
      <c r="H13" s="10"/>
      <c r="I13" s="11"/>
      <c r="J13" s="12"/>
      <c r="Q13" s="76"/>
      <c r="R13" s="76"/>
      <c r="S13" s="76"/>
      <c r="T13" s="76"/>
      <c r="U13" s="76"/>
      <c r="W13" s="14"/>
      <c r="Y13" s="14"/>
      <c r="Z13" s="14"/>
      <c r="AA13" s="14"/>
      <c r="AB13" s="14"/>
      <c r="AC13" s="14"/>
      <c r="AD13" s="14"/>
      <c r="AE13" s="14"/>
      <c r="AF13" s="37"/>
      <c r="AG13" s="55"/>
      <c r="AI13" s="140"/>
      <c r="AJ13" s="140"/>
      <c r="AK13" s="140"/>
      <c r="AL13" s="140"/>
      <c r="AM13" s="151" t="str">
        <f>IF(AM22="","","(out of "&amp;ROUND(SUM(AK22:AK56),1)&amp;")")</f>
        <v/>
      </c>
      <c r="AN13" s="151"/>
      <c r="AO13" t="s">
        <v>39</v>
      </c>
      <c r="AP13" t="s">
        <v>34</v>
      </c>
      <c r="AQ13" s="52"/>
    </row>
    <row r="14" spans="1:43" s="1" customFormat="1" ht="13.5" customHeight="1" x14ac:dyDescent="0.25">
      <c r="A14" s="6"/>
      <c r="B14" s="11"/>
      <c r="C14" s="11"/>
      <c r="D14" s="70"/>
      <c r="E14" s="70"/>
      <c r="F14" s="70"/>
      <c r="G14" s="72"/>
      <c r="H14" s="10"/>
      <c r="I14" s="11"/>
      <c r="J14" s="12"/>
      <c r="Q14" s="76"/>
      <c r="R14" s="76"/>
      <c r="S14" s="76"/>
      <c r="T14" s="76"/>
      <c r="U14" s="76"/>
      <c r="AI14" s="152" t="s">
        <v>22</v>
      </c>
      <c r="AJ14" s="152"/>
      <c r="AK14" s="152"/>
      <c r="AL14" s="152"/>
      <c r="AM14" s="153" t="str">
        <f>IF((SUM(AM22:AM55)=0),"",SUM(AM22:AM55)/SUM(AK22:AK55))</f>
        <v/>
      </c>
      <c r="AN14" s="153"/>
      <c r="AO14" t="s">
        <v>40</v>
      </c>
      <c r="AP14" t="s">
        <v>34</v>
      </c>
    </row>
    <row r="15" spans="1:43" s="1" customFormat="1" ht="13.5" customHeight="1" x14ac:dyDescent="0.25">
      <c r="B15" s="54"/>
      <c r="C15" s="13"/>
      <c r="D15" s="70"/>
      <c r="E15" s="70"/>
      <c r="F15" s="70"/>
      <c r="G15" s="72"/>
      <c r="H15" s="10"/>
      <c r="I15" s="13"/>
      <c r="J15" s="14"/>
      <c r="Q15" s="76"/>
      <c r="R15" s="76"/>
      <c r="S15" s="76"/>
      <c r="T15" s="76"/>
      <c r="U15" s="76"/>
      <c r="AI15" s="152"/>
      <c r="AJ15" s="152"/>
      <c r="AK15" s="152"/>
      <c r="AL15" s="152"/>
      <c r="AM15" s="141"/>
      <c r="AN15" s="141"/>
      <c r="AO15" t="s">
        <v>41</v>
      </c>
      <c r="AP15" t="s">
        <v>34</v>
      </c>
    </row>
    <row r="16" spans="1:43" s="1" customFormat="1" ht="13.5" customHeight="1" x14ac:dyDescent="0.25">
      <c r="B16" s="11"/>
      <c r="C16" s="13"/>
      <c r="D16" s="70"/>
      <c r="E16" s="70"/>
      <c r="F16" s="70"/>
      <c r="G16" s="72"/>
      <c r="H16" s="10"/>
      <c r="Q16" s="76"/>
      <c r="R16" s="76"/>
      <c r="S16" s="76"/>
      <c r="T16" s="76"/>
      <c r="U16" s="76"/>
      <c r="AI16" s="88"/>
      <c r="AJ16" s="88"/>
      <c r="AK16" s="88"/>
      <c r="AL16" s="88"/>
      <c r="AM16" s="88"/>
      <c r="AN16" s="88"/>
      <c r="AO16" t="s">
        <v>42</v>
      </c>
      <c r="AP16" t="s">
        <v>34</v>
      </c>
    </row>
    <row r="17" spans="1:42" s="1" customFormat="1" ht="3" customHeight="1" x14ac:dyDescent="0.25">
      <c r="B17" s="15"/>
      <c r="C17" s="13"/>
      <c r="D17" s="14"/>
      <c r="E17" s="17"/>
      <c r="F17" s="16"/>
      <c r="G17" s="16"/>
      <c r="H17" s="16"/>
      <c r="I17" s="16"/>
      <c r="AO17" t="s">
        <v>43</v>
      </c>
      <c r="AP17" t="s">
        <v>34</v>
      </c>
    </row>
    <row r="18" spans="1:42" s="1" customFormat="1" ht="13.5" customHeight="1" x14ac:dyDescent="0.25">
      <c r="A18" s="136"/>
      <c r="B18" s="137" t="s">
        <v>2</v>
      </c>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t="s">
        <v>44</v>
      </c>
      <c r="AP18" t="s">
        <v>34</v>
      </c>
    </row>
    <row r="19" spans="1:42" s="6" customFormat="1" ht="16.5" customHeight="1" x14ac:dyDescent="0.25">
      <c r="A19" s="112"/>
      <c r="B19" s="154" t="s">
        <v>10</v>
      </c>
      <c r="C19" s="154"/>
      <c r="D19" s="154"/>
      <c r="E19" s="154"/>
      <c r="F19" s="154"/>
      <c r="G19" s="80"/>
      <c r="H19" s="80"/>
      <c r="I19" s="18"/>
      <c r="J19" s="156" t="s">
        <v>11</v>
      </c>
      <c r="K19" s="18"/>
      <c r="L19" s="156" t="s">
        <v>3</v>
      </c>
      <c r="M19" s="159" t="s">
        <v>6</v>
      </c>
      <c r="N19" s="159"/>
      <c r="O19" s="159"/>
      <c r="P19" s="159"/>
      <c r="Q19" s="159"/>
      <c r="R19" s="159"/>
      <c r="S19" s="159"/>
      <c r="T19" s="159"/>
      <c r="U19" s="159"/>
      <c r="V19" s="159"/>
      <c r="W19" s="159"/>
      <c r="X19" s="159"/>
      <c r="Y19" s="159"/>
      <c r="Z19" s="159"/>
      <c r="AA19" s="159"/>
      <c r="AB19" s="159"/>
      <c r="AC19" s="159"/>
      <c r="AD19" s="159"/>
      <c r="AE19" s="159"/>
      <c r="AF19" s="159"/>
      <c r="AG19" s="156" t="s">
        <v>4</v>
      </c>
      <c r="AH19" s="18"/>
      <c r="AI19" s="160" t="s">
        <v>6</v>
      </c>
      <c r="AJ19" s="18"/>
      <c r="AK19" s="160" t="s">
        <v>7</v>
      </c>
      <c r="AL19" s="18"/>
      <c r="AM19" s="145" t="s">
        <v>5</v>
      </c>
      <c r="AN19" s="18"/>
      <c r="AO19" t="s">
        <v>45</v>
      </c>
      <c r="AP19" t="s">
        <v>34</v>
      </c>
    </row>
    <row r="20" spans="1:42" s="6" customFormat="1" ht="18.75" customHeight="1" thickBot="1" x14ac:dyDescent="0.3">
      <c r="A20" s="112"/>
      <c r="B20" s="155"/>
      <c r="C20" s="155"/>
      <c r="D20" s="155"/>
      <c r="E20" s="155"/>
      <c r="F20" s="155"/>
      <c r="G20" s="81"/>
      <c r="H20" s="81"/>
      <c r="I20" s="128"/>
      <c r="J20" s="157"/>
      <c r="K20" s="128"/>
      <c r="L20" s="158"/>
      <c r="M20" s="25"/>
      <c r="N20" s="128"/>
      <c r="O20" s="147">
        <v>25</v>
      </c>
      <c r="P20" s="147"/>
      <c r="Q20" s="147"/>
      <c r="R20" s="25"/>
      <c r="S20" s="128"/>
      <c r="T20" s="147">
        <v>50</v>
      </c>
      <c r="U20" s="147"/>
      <c r="V20" s="147"/>
      <c r="W20" s="25"/>
      <c r="X20" s="128"/>
      <c r="Y20" s="147">
        <v>75</v>
      </c>
      <c r="Z20" s="147"/>
      <c r="AA20" s="147"/>
      <c r="AB20" s="25"/>
      <c r="AC20" s="147">
        <v>100</v>
      </c>
      <c r="AD20" s="147"/>
      <c r="AE20" s="147"/>
      <c r="AF20" s="147"/>
      <c r="AG20" s="158"/>
      <c r="AH20" s="128"/>
      <c r="AI20" s="161"/>
      <c r="AJ20" s="128"/>
      <c r="AK20" s="161"/>
      <c r="AL20" s="80"/>
      <c r="AM20" s="146"/>
      <c r="AO20" t="s">
        <v>46</v>
      </c>
      <c r="AP20" t="s">
        <v>34</v>
      </c>
    </row>
    <row r="21" spans="1:42" s="6" customFormat="1" ht="15" customHeight="1" x14ac:dyDescent="0.25">
      <c r="A21" s="112"/>
      <c r="B21" s="144" t="str">
        <f>"Student Progress"&amp;" ("&amp;ROUND(SUM(AK22:AK24),1)&amp;")"</f>
        <v>Student Progress (0)</v>
      </c>
      <c r="C21" s="144"/>
      <c r="D21" s="144"/>
      <c r="E21" s="144"/>
      <c r="F21" s="144"/>
      <c r="G21" s="82"/>
      <c r="H21" s="82"/>
      <c r="I21" s="18"/>
      <c r="J21" s="56"/>
      <c r="K21" s="18"/>
      <c r="L21" s="29"/>
      <c r="M21" s="26"/>
      <c r="N21" s="18"/>
      <c r="O21" s="18"/>
      <c r="P21" s="18"/>
      <c r="Q21" s="18"/>
      <c r="R21" s="26"/>
      <c r="S21" s="18"/>
      <c r="T21" s="18"/>
      <c r="U21" s="18"/>
      <c r="V21" s="18"/>
      <c r="W21" s="26"/>
      <c r="X21" s="18"/>
      <c r="Y21" s="18"/>
      <c r="Z21" s="18"/>
      <c r="AA21" s="124"/>
      <c r="AB21" s="50"/>
      <c r="AC21" s="18"/>
      <c r="AD21" s="18"/>
      <c r="AE21" s="18"/>
      <c r="AF21" s="18"/>
      <c r="AG21" s="32"/>
      <c r="AH21" s="18"/>
      <c r="AI21" s="56"/>
      <c r="AJ21" s="18"/>
      <c r="AK21" s="56"/>
      <c r="AL21" s="18"/>
      <c r="AM21" s="110"/>
      <c r="AO21" t="s">
        <v>47</v>
      </c>
      <c r="AP21" t="s">
        <v>34</v>
      </c>
    </row>
    <row r="22" spans="1:42" ht="12" customHeight="1" x14ac:dyDescent="0.25">
      <c r="A22" s="113"/>
      <c r="B22" s="21" t="s">
        <v>86</v>
      </c>
      <c r="C22" s="2"/>
      <c r="D22" s="2"/>
      <c r="E22" s="3"/>
      <c r="F22" s="4"/>
      <c r="G22" s="83"/>
      <c r="H22" s="83"/>
      <c r="I22" s="24"/>
      <c r="J22" s="69"/>
      <c r="K22" s="23"/>
      <c r="L22" s="39">
        <v>30</v>
      </c>
      <c r="M22" s="27">
        <f t="shared" ref="M22:AF22" si="0">IF($J22="N/A",0,IF($J22&gt;($L22+((M$1/100)*($AG22-$L22))),$J22,0))</f>
        <v>0</v>
      </c>
      <c r="N22" s="23">
        <f t="shared" si="0"/>
        <v>0</v>
      </c>
      <c r="O22" s="23">
        <f t="shared" si="0"/>
        <v>0</v>
      </c>
      <c r="P22" s="23">
        <f t="shared" si="0"/>
        <v>0</v>
      </c>
      <c r="Q22" s="23">
        <f t="shared" si="0"/>
        <v>0</v>
      </c>
      <c r="R22" s="27">
        <f t="shared" si="0"/>
        <v>0</v>
      </c>
      <c r="S22" s="23">
        <f t="shared" si="0"/>
        <v>0</v>
      </c>
      <c r="T22" s="23">
        <f t="shared" si="0"/>
        <v>0</v>
      </c>
      <c r="U22" s="23">
        <f t="shared" si="0"/>
        <v>0</v>
      </c>
      <c r="V22" s="23">
        <f t="shared" si="0"/>
        <v>0</v>
      </c>
      <c r="W22" s="27">
        <f t="shared" si="0"/>
        <v>0</v>
      </c>
      <c r="X22" s="23">
        <f t="shared" si="0"/>
        <v>0</v>
      </c>
      <c r="Y22" s="23">
        <f t="shared" si="0"/>
        <v>0</v>
      </c>
      <c r="Z22" s="23">
        <f t="shared" si="0"/>
        <v>0</v>
      </c>
      <c r="AA22" s="23">
        <f t="shared" si="0"/>
        <v>0</v>
      </c>
      <c r="AB22" s="27">
        <f t="shared" si="0"/>
        <v>0</v>
      </c>
      <c r="AC22" s="23">
        <f t="shared" si="0"/>
        <v>0</v>
      </c>
      <c r="AD22" s="23">
        <f t="shared" si="0"/>
        <v>0</v>
      </c>
      <c r="AE22" s="23">
        <f t="shared" si="0"/>
        <v>0</v>
      </c>
      <c r="AF22" s="23">
        <f t="shared" si="0"/>
        <v>0</v>
      </c>
      <c r="AG22" s="40">
        <v>65</v>
      </c>
      <c r="AH22" s="23"/>
      <c r="AI22" s="58" t="str">
        <f>(IF(OR(J22="N/A",J22=""),"",IF(((J22-L22)/(AG22-L22))&gt;1,1,IF(((J22-L22)/(AG22-L22))&lt;0,0,((J22-L22)/(AG22-L22))))))</f>
        <v/>
      </c>
      <c r="AJ22" s="23"/>
      <c r="AK22" s="74" t="str">
        <f t="shared" ref="AK22:AK27" si="1">IF(AI22="","",7.5)</f>
        <v/>
      </c>
      <c r="AM22" s="111" t="str">
        <f>IF(AI22="","",ROUND((AI22*AK22),1))</f>
        <v/>
      </c>
      <c r="AO22" t="s">
        <v>48</v>
      </c>
      <c r="AP22" t="s">
        <v>34</v>
      </c>
    </row>
    <row r="23" spans="1:42" ht="3" customHeight="1" x14ac:dyDescent="0.25">
      <c r="A23" s="113"/>
      <c r="B23" s="21"/>
      <c r="C23" s="2"/>
      <c r="D23" s="2"/>
      <c r="E23" s="3"/>
      <c r="F23" s="4"/>
      <c r="G23" s="83"/>
      <c r="H23" s="83"/>
      <c r="I23" s="24"/>
      <c r="J23" s="99" t="s">
        <v>25</v>
      </c>
      <c r="K23" s="23"/>
      <c r="L23" s="39"/>
      <c r="M23" s="18"/>
      <c r="N23" s="33"/>
      <c r="O23" s="33"/>
      <c r="P23" s="33"/>
      <c r="Q23" s="121"/>
      <c r="R23" s="33"/>
      <c r="S23" s="33"/>
      <c r="T23" s="33"/>
      <c r="U23" s="33"/>
      <c r="V23" s="121"/>
      <c r="W23" s="33"/>
      <c r="X23" s="33"/>
      <c r="Y23" s="33"/>
      <c r="Z23" s="33"/>
      <c r="AA23" s="121"/>
      <c r="AB23" s="33"/>
      <c r="AC23" s="33"/>
      <c r="AD23" s="33"/>
      <c r="AE23" s="33"/>
      <c r="AF23" s="33"/>
      <c r="AG23" s="40"/>
      <c r="AH23" s="23"/>
      <c r="AI23" s="58"/>
      <c r="AJ23" s="23"/>
      <c r="AK23" s="74" t="str">
        <f t="shared" si="1"/>
        <v/>
      </c>
      <c r="AM23" s="111"/>
      <c r="AO23" t="s">
        <v>49</v>
      </c>
      <c r="AP23" t="s">
        <v>34</v>
      </c>
    </row>
    <row r="24" spans="1:42" ht="12" customHeight="1" x14ac:dyDescent="0.25">
      <c r="A24" s="113"/>
      <c r="B24" s="21" t="s">
        <v>87</v>
      </c>
      <c r="C24" s="2"/>
      <c r="D24" s="2"/>
      <c r="E24" s="3"/>
      <c r="F24" s="4"/>
      <c r="G24" s="83"/>
      <c r="H24" s="83"/>
      <c r="I24" s="24"/>
      <c r="J24" s="69"/>
      <c r="K24" s="23"/>
      <c r="L24" s="39">
        <v>30</v>
      </c>
      <c r="M24" s="27">
        <f t="shared" ref="M24:AF24" si="2">IF($J24="N/A",0,IF($J24&gt;($L24+((M$1/100)*($AG24-$L24))),$J24,0))</f>
        <v>0</v>
      </c>
      <c r="N24" s="23">
        <f t="shared" si="2"/>
        <v>0</v>
      </c>
      <c r="O24" s="23">
        <f t="shared" si="2"/>
        <v>0</v>
      </c>
      <c r="P24" s="23">
        <f t="shared" si="2"/>
        <v>0</v>
      </c>
      <c r="Q24" s="23">
        <f t="shared" si="2"/>
        <v>0</v>
      </c>
      <c r="R24" s="27">
        <f t="shared" si="2"/>
        <v>0</v>
      </c>
      <c r="S24" s="23">
        <f t="shared" si="2"/>
        <v>0</v>
      </c>
      <c r="T24" s="23">
        <f t="shared" si="2"/>
        <v>0</v>
      </c>
      <c r="U24" s="23">
        <f t="shared" si="2"/>
        <v>0</v>
      </c>
      <c r="V24" s="23">
        <f t="shared" si="2"/>
        <v>0</v>
      </c>
      <c r="W24" s="27">
        <f t="shared" si="2"/>
        <v>0</v>
      </c>
      <c r="X24" s="23">
        <f t="shared" si="2"/>
        <v>0</v>
      </c>
      <c r="Y24" s="23">
        <f t="shared" si="2"/>
        <v>0</v>
      </c>
      <c r="Z24" s="23">
        <f t="shared" si="2"/>
        <v>0</v>
      </c>
      <c r="AA24" s="23">
        <f t="shared" si="2"/>
        <v>0</v>
      </c>
      <c r="AB24" s="27">
        <f t="shared" si="2"/>
        <v>0</v>
      </c>
      <c r="AC24" s="23">
        <f t="shared" si="2"/>
        <v>0</v>
      </c>
      <c r="AD24" s="23">
        <f t="shared" si="2"/>
        <v>0</v>
      </c>
      <c r="AE24" s="23">
        <f t="shared" si="2"/>
        <v>0</v>
      </c>
      <c r="AF24" s="23">
        <f t="shared" si="2"/>
        <v>0</v>
      </c>
      <c r="AG24" s="40">
        <v>65</v>
      </c>
      <c r="AH24" s="23"/>
      <c r="AI24" s="58" t="str">
        <f t="shared" ref="AI24:AI55" si="3">(IF(OR(J24="N/A",J24=""),"",IF(((J24-L24)/(AG24-L24))&gt;1,1,IF(((J24-L24)/(AG24-L24))&lt;0,0,((J24-L24)/(AG24-L24))))))</f>
        <v/>
      </c>
      <c r="AJ24" s="23"/>
      <c r="AK24" s="74" t="str">
        <f t="shared" si="1"/>
        <v/>
      </c>
      <c r="AM24" s="111" t="str">
        <f>IF(AI24="","",ROUND((AI24*AK24),1))</f>
        <v/>
      </c>
      <c r="AO24" t="s">
        <v>50</v>
      </c>
      <c r="AP24" t="s">
        <v>34</v>
      </c>
    </row>
    <row r="25" spans="1:42" ht="3" customHeight="1" thickBot="1" x14ac:dyDescent="0.3">
      <c r="A25" s="114"/>
      <c r="B25" s="19"/>
      <c r="C25" s="19"/>
      <c r="D25" s="19"/>
      <c r="E25" s="19"/>
      <c r="F25" s="19"/>
      <c r="G25" s="128"/>
      <c r="H25" s="128"/>
      <c r="I25" s="128"/>
      <c r="J25" s="59"/>
      <c r="K25" s="128"/>
      <c r="L25" s="30"/>
      <c r="M25" s="25"/>
      <c r="N25" s="102"/>
      <c r="O25" s="102"/>
      <c r="P25" s="102"/>
      <c r="Q25" s="102"/>
      <c r="R25" s="125"/>
      <c r="S25" s="102"/>
      <c r="T25" s="102"/>
      <c r="U25" s="102"/>
      <c r="V25" s="126"/>
      <c r="W25" s="102"/>
      <c r="X25" s="102"/>
      <c r="Y25" s="102"/>
      <c r="Z25" s="102"/>
      <c r="AA25" s="126"/>
      <c r="AB25" s="102"/>
      <c r="AC25" s="102"/>
      <c r="AD25" s="102"/>
      <c r="AE25" s="102"/>
      <c r="AF25" s="128"/>
      <c r="AG25" s="104"/>
      <c r="AH25" s="128"/>
      <c r="AI25" s="100" t="str">
        <f t="shared" si="3"/>
        <v/>
      </c>
      <c r="AJ25" s="128"/>
      <c r="AK25" s="100" t="str">
        <f t="shared" si="1"/>
        <v/>
      </c>
      <c r="AL25" s="128"/>
      <c r="AM25" s="115"/>
      <c r="AO25" t="s">
        <v>51</v>
      </c>
      <c r="AP25" t="s">
        <v>34</v>
      </c>
    </row>
    <row r="26" spans="1:42" ht="15" customHeight="1" x14ac:dyDescent="0.25">
      <c r="A26" s="113"/>
      <c r="B26" s="144" t="str">
        <f>"Student Achievement"&amp;" ("&amp;ROUND(SUM(AK28:AK35),1)&amp;")"</f>
        <v>Student Achievement (0)</v>
      </c>
      <c r="C26" s="144"/>
      <c r="D26" s="144"/>
      <c r="E26" s="144"/>
      <c r="F26" s="144"/>
      <c r="G26" s="18"/>
      <c r="H26" s="18"/>
      <c r="I26" s="18"/>
      <c r="J26" s="56"/>
      <c r="K26" s="18"/>
      <c r="L26" s="29"/>
      <c r="M26" s="26"/>
      <c r="N26" s="18"/>
      <c r="O26" s="18"/>
      <c r="P26" s="18"/>
      <c r="Q26" s="18"/>
      <c r="R26" s="122"/>
      <c r="S26" s="18"/>
      <c r="T26" s="18"/>
      <c r="U26" s="18"/>
      <c r="V26" s="123"/>
      <c r="W26" s="50"/>
      <c r="X26" s="18"/>
      <c r="Y26" s="18"/>
      <c r="Z26" s="18"/>
      <c r="AA26" s="123"/>
      <c r="AB26" s="50"/>
      <c r="AC26" s="18"/>
      <c r="AD26" s="18"/>
      <c r="AE26" s="18"/>
      <c r="AF26" s="18"/>
      <c r="AG26" s="105"/>
      <c r="AH26" s="23"/>
      <c r="AI26" s="58" t="str">
        <f t="shared" si="3"/>
        <v/>
      </c>
      <c r="AJ26" s="23"/>
      <c r="AK26" s="74" t="str">
        <f t="shared" si="1"/>
        <v/>
      </c>
      <c r="AM26" s="110"/>
      <c r="AO26" t="s">
        <v>52</v>
      </c>
      <c r="AP26" t="s">
        <v>34</v>
      </c>
    </row>
    <row r="27" spans="1:42" ht="12" hidden="1" customHeight="1" x14ac:dyDescent="0.25">
      <c r="A27" s="113"/>
      <c r="B27" s="20"/>
      <c r="G27" s="85"/>
      <c r="H27" s="85"/>
      <c r="I27" s="22"/>
      <c r="J27" s="57"/>
      <c r="K27" s="22"/>
      <c r="L27" s="31"/>
      <c r="M27" s="28"/>
      <c r="N27" s="22"/>
      <c r="O27" s="22"/>
      <c r="P27" s="22"/>
      <c r="Q27" s="22"/>
      <c r="R27" s="28"/>
      <c r="S27" s="22"/>
      <c r="T27" s="22"/>
      <c r="U27" s="22"/>
      <c r="V27" s="22"/>
      <c r="W27" s="28"/>
      <c r="X27" s="22"/>
      <c r="Y27" s="22"/>
      <c r="Z27" s="22"/>
      <c r="AA27" s="22"/>
      <c r="AB27" s="28"/>
      <c r="AC27" s="22"/>
      <c r="AD27" s="22"/>
      <c r="AE27" s="22"/>
      <c r="AF27" s="22"/>
      <c r="AG27" s="41"/>
      <c r="AH27" s="23"/>
      <c r="AI27" s="58" t="str">
        <f t="shared" si="3"/>
        <v/>
      </c>
      <c r="AJ27" s="23"/>
      <c r="AK27" s="74" t="str">
        <f t="shared" si="1"/>
        <v/>
      </c>
      <c r="AM27" s="116"/>
      <c r="AO27" t="s">
        <v>53</v>
      </c>
    </row>
    <row r="28" spans="1:42" ht="12" hidden="1" customHeight="1" x14ac:dyDescent="0.25">
      <c r="A28" s="113"/>
      <c r="B28" s="21" t="s">
        <v>88</v>
      </c>
      <c r="G28" s="84"/>
      <c r="H28" s="84"/>
      <c r="I28" s="24"/>
      <c r="J28" s="69"/>
      <c r="K28" s="23"/>
      <c r="L28" s="39">
        <v>0</v>
      </c>
      <c r="M28" s="27">
        <f t="shared" ref="M28:AF28" si="4">IF($J28="N/A",0,IF($J28&gt;($L28+((M$1/100)*($AG28-$L28))),$J28,0))</f>
        <v>0</v>
      </c>
      <c r="N28" s="23">
        <f t="shared" si="4"/>
        <v>0</v>
      </c>
      <c r="O28" s="23">
        <f t="shared" si="4"/>
        <v>0</v>
      </c>
      <c r="P28" s="23">
        <f t="shared" si="4"/>
        <v>0</v>
      </c>
      <c r="Q28" s="23">
        <f t="shared" si="4"/>
        <v>0</v>
      </c>
      <c r="R28" s="27">
        <f t="shared" si="4"/>
        <v>0</v>
      </c>
      <c r="S28" s="23">
        <f t="shared" si="4"/>
        <v>0</v>
      </c>
      <c r="T28" s="23">
        <f t="shared" si="4"/>
        <v>0</v>
      </c>
      <c r="U28" s="23">
        <f t="shared" si="4"/>
        <v>0</v>
      </c>
      <c r="V28" s="23">
        <f t="shared" si="4"/>
        <v>0</v>
      </c>
      <c r="W28" s="27">
        <f t="shared" si="4"/>
        <v>0</v>
      </c>
      <c r="X28" s="23">
        <f t="shared" si="4"/>
        <v>0</v>
      </c>
      <c r="Y28" s="23">
        <f t="shared" si="4"/>
        <v>0</v>
      </c>
      <c r="Z28" s="23">
        <f t="shared" si="4"/>
        <v>0</v>
      </c>
      <c r="AA28" s="23">
        <f t="shared" si="4"/>
        <v>0</v>
      </c>
      <c r="AB28" s="27">
        <f t="shared" si="4"/>
        <v>0</v>
      </c>
      <c r="AC28" s="23">
        <f t="shared" si="4"/>
        <v>0</v>
      </c>
      <c r="AD28" s="23">
        <f t="shared" si="4"/>
        <v>0</v>
      </c>
      <c r="AE28" s="23">
        <f t="shared" si="4"/>
        <v>0</v>
      </c>
      <c r="AF28" s="23">
        <f t="shared" si="4"/>
        <v>0</v>
      </c>
      <c r="AG28" s="40">
        <v>90</v>
      </c>
      <c r="AH28" s="23"/>
      <c r="AI28" s="58" t="str">
        <f t="shared" si="3"/>
        <v/>
      </c>
      <c r="AJ28" s="23"/>
      <c r="AK28" s="74" t="str">
        <f>IF(AI28="","",10)</f>
        <v/>
      </c>
      <c r="AM28" s="111" t="str">
        <f>IF(AI28="","",ROUND((AI28*AK28),1))</f>
        <v/>
      </c>
      <c r="AO28" t="s">
        <v>54</v>
      </c>
    </row>
    <row r="29" spans="1:42" s="90" customFormat="1" ht="4.5" hidden="1" customHeight="1" x14ac:dyDescent="0.25">
      <c r="A29" s="120"/>
      <c r="B29" s="91"/>
      <c r="E29" s="92"/>
      <c r="F29" s="92"/>
      <c r="G29" s="93"/>
      <c r="H29" s="93"/>
      <c r="I29" s="94"/>
      <c r="J29" s="95"/>
      <c r="K29" s="96"/>
      <c r="L29" s="97"/>
      <c r="M29" s="98"/>
      <c r="N29" s="96"/>
      <c r="O29" s="96"/>
      <c r="P29" s="96"/>
      <c r="Q29" s="96"/>
      <c r="R29" s="98"/>
      <c r="S29" s="96"/>
      <c r="T29" s="96"/>
      <c r="U29" s="96"/>
      <c r="V29" s="96"/>
      <c r="W29" s="98"/>
      <c r="X29" s="96"/>
      <c r="Y29" s="96"/>
      <c r="Z29" s="96"/>
      <c r="AA29" s="96"/>
      <c r="AB29" s="98"/>
      <c r="AC29" s="96"/>
      <c r="AD29" s="96"/>
      <c r="AE29" s="96"/>
      <c r="AF29" s="96"/>
      <c r="AG29" s="106"/>
      <c r="AH29" s="96"/>
      <c r="AI29" s="58" t="str">
        <f t="shared" si="3"/>
        <v/>
      </c>
      <c r="AJ29" s="96"/>
      <c r="AK29" s="74"/>
      <c r="AM29" s="117"/>
      <c r="AN29"/>
      <c r="AO29" s="90" t="s">
        <v>55</v>
      </c>
    </row>
    <row r="30" spans="1:42" ht="12" hidden="1" customHeight="1" x14ac:dyDescent="0.25">
      <c r="A30" s="113"/>
      <c r="B30" s="21" t="s">
        <v>89</v>
      </c>
      <c r="G30" s="84"/>
      <c r="H30" s="84"/>
      <c r="I30" s="24"/>
      <c r="J30" s="69"/>
      <c r="K30" s="23"/>
      <c r="L30" s="39">
        <v>0</v>
      </c>
      <c r="M30" s="27">
        <f t="shared" ref="M30:AF30" si="5">IF($J30="N/A",0,IF($J30&gt;($L30+((M$1/100)*($AG30-$L30))),$J30,0))</f>
        <v>0</v>
      </c>
      <c r="N30" s="23">
        <f t="shared" si="5"/>
        <v>0</v>
      </c>
      <c r="O30" s="23">
        <f t="shared" si="5"/>
        <v>0</v>
      </c>
      <c r="P30" s="23">
        <f t="shared" si="5"/>
        <v>0</v>
      </c>
      <c r="Q30" s="23">
        <f t="shared" si="5"/>
        <v>0</v>
      </c>
      <c r="R30" s="27">
        <f t="shared" si="5"/>
        <v>0</v>
      </c>
      <c r="S30" s="23">
        <f t="shared" si="5"/>
        <v>0</v>
      </c>
      <c r="T30" s="23">
        <f t="shared" si="5"/>
        <v>0</v>
      </c>
      <c r="U30" s="23">
        <f t="shared" si="5"/>
        <v>0</v>
      </c>
      <c r="V30" s="23">
        <f t="shared" si="5"/>
        <v>0</v>
      </c>
      <c r="W30" s="27">
        <f t="shared" si="5"/>
        <v>0</v>
      </c>
      <c r="X30" s="23">
        <f t="shared" si="5"/>
        <v>0</v>
      </c>
      <c r="Y30" s="23">
        <f t="shared" si="5"/>
        <v>0</v>
      </c>
      <c r="Z30" s="23">
        <f t="shared" si="5"/>
        <v>0</v>
      </c>
      <c r="AA30" s="23">
        <f t="shared" si="5"/>
        <v>0</v>
      </c>
      <c r="AB30" s="27">
        <f t="shared" si="5"/>
        <v>0</v>
      </c>
      <c r="AC30" s="23">
        <f t="shared" si="5"/>
        <v>0</v>
      </c>
      <c r="AD30" s="23">
        <f t="shared" si="5"/>
        <v>0</v>
      </c>
      <c r="AE30" s="23">
        <f t="shared" si="5"/>
        <v>0</v>
      </c>
      <c r="AF30" s="23">
        <f t="shared" si="5"/>
        <v>0</v>
      </c>
      <c r="AG30" s="40">
        <v>90</v>
      </c>
      <c r="AH30" s="23"/>
      <c r="AI30" s="58" t="str">
        <f t="shared" si="3"/>
        <v/>
      </c>
      <c r="AJ30" s="23"/>
      <c r="AK30" s="74" t="str">
        <f>IF(AI30="","",10)</f>
        <v/>
      </c>
      <c r="AM30" s="111" t="str">
        <f>IF(AI30="","",ROUND((AI30*AK30),1))</f>
        <v/>
      </c>
      <c r="AO30" t="s">
        <v>56</v>
      </c>
    </row>
    <row r="31" spans="1:42" ht="12" hidden="1" customHeight="1" x14ac:dyDescent="0.25">
      <c r="A31" s="113"/>
      <c r="B31" s="20"/>
      <c r="G31" s="86"/>
      <c r="H31" s="86"/>
      <c r="I31" s="22"/>
      <c r="J31" s="57"/>
      <c r="K31" s="22"/>
      <c r="L31" s="42"/>
      <c r="M31" s="28"/>
      <c r="N31" s="22"/>
      <c r="O31" s="22"/>
      <c r="P31" s="22"/>
      <c r="Q31" s="22"/>
      <c r="R31" s="28"/>
      <c r="S31" s="22"/>
      <c r="T31" s="22"/>
      <c r="U31" s="22"/>
      <c r="V31" s="22"/>
      <c r="W31" s="28"/>
      <c r="X31" s="22"/>
      <c r="Y31" s="22"/>
      <c r="Z31" s="22"/>
      <c r="AA31" s="22"/>
      <c r="AB31" s="28"/>
      <c r="AC31" s="22"/>
      <c r="AD31" s="22"/>
      <c r="AE31" s="22"/>
      <c r="AF31" s="22"/>
      <c r="AG31" s="41"/>
      <c r="AH31" s="23"/>
      <c r="AI31" s="58" t="str">
        <f t="shared" si="3"/>
        <v/>
      </c>
      <c r="AJ31" s="23"/>
      <c r="AK31" s="74"/>
      <c r="AM31" s="116"/>
      <c r="AO31" t="s">
        <v>57</v>
      </c>
    </row>
    <row r="32" spans="1:42" ht="12" hidden="1" customHeight="1" x14ac:dyDescent="0.25">
      <c r="A32" s="113"/>
      <c r="B32" s="21" t="s">
        <v>90</v>
      </c>
      <c r="G32" s="84"/>
      <c r="H32" s="84"/>
      <c r="I32" s="24"/>
      <c r="J32" s="69"/>
      <c r="K32" s="23"/>
      <c r="L32" s="39">
        <v>0</v>
      </c>
      <c r="M32" s="27">
        <f t="shared" ref="M32:AF32" si="6">IF($J32="N/A",0,IF($J32&gt;($L32+((M$1/100)*($AG32-$L32))),$J32,0))</f>
        <v>0</v>
      </c>
      <c r="N32" s="23">
        <f t="shared" si="6"/>
        <v>0</v>
      </c>
      <c r="O32" s="23">
        <f t="shared" si="6"/>
        <v>0</v>
      </c>
      <c r="P32" s="23">
        <f t="shared" si="6"/>
        <v>0</v>
      </c>
      <c r="Q32" s="23">
        <f t="shared" si="6"/>
        <v>0</v>
      </c>
      <c r="R32" s="27">
        <f t="shared" si="6"/>
        <v>0</v>
      </c>
      <c r="S32" s="23">
        <f t="shared" si="6"/>
        <v>0</v>
      </c>
      <c r="T32" s="23">
        <f t="shared" si="6"/>
        <v>0</v>
      </c>
      <c r="U32" s="23">
        <f t="shared" si="6"/>
        <v>0</v>
      </c>
      <c r="V32" s="23">
        <f t="shared" si="6"/>
        <v>0</v>
      </c>
      <c r="W32" s="27">
        <f t="shared" si="6"/>
        <v>0</v>
      </c>
      <c r="X32" s="23">
        <f t="shared" si="6"/>
        <v>0</v>
      </c>
      <c r="Y32" s="23">
        <f t="shared" si="6"/>
        <v>0</v>
      </c>
      <c r="Z32" s="23">
        <f t="shared" si="6"/>
        <v>0</v>
      </c>
      <c r="AA32" s="23">
        <f t="shared" si="6"/>
        <v>0</v>
      </c>
      <c r="AB32" s="27">
        <f t="shared" si="6"/>
        <v>0</v>
      </c>
      <c r="AC32" s="23">
        <f t="shared" si="6"/>
        <v>0</v>
      </c>
      <c r="AD32" s="23">
        <f t="shared" si="6"/>
        <v>0</v>
      </c>
      <c r="AE32" s="23">
        <f t="shared" si="6"/>
        <v>0</v>
      </c>
      <c r="AF32" s="23">
        <f t="shared" si="6"/>
        <v>0</v>
      </c>
      <c r="AG32" s="40">
        <v>90</v>
      </c>
      <c r="AH32" s="23"/>
      <c r="AI32" s="58" t="str">
        <f t="shared" si="3"/>
        <v/>
      </c>
      <c r="AJ32" s="23"/>
      <c r="AK32" s="74" t="str">
        <f>IF(AI32="","",2.5)</f>
        <v/>
      </c>
      <c r="AM32" s="111" t="str">
        <f>IF(AI32="","",ROUND((AI32*AK32),1))</f>
        <v/>
      </c>
      <c r="AO32" t="s">
        <v>58</v>
      </c>
    </row>
    <row r="33" spans="1:41" ht="3" hidden="1" customHeight="1" x14ac:dyDescent="0.25">
      <c r="A33" s="113"/>
      <c r="B33" s="21"/>
      <c r="G33" s="84"/>
      <c r="H33" s="84"/>
      <c r="I33" s="24"/>
      <c r="J33" s="73"/>
      <c r="K33" s="23"/>
      <c r="L33" s="39"/>
      <c r="M33" s="27"/>
      <c r="N33" s="23"/>
      <c r="O33" s="23"/>
      <c r="P33" s="23"/>
      <c r="Q33" s="23"/>
      <c r="R33" s="27"/>
      <c r="S33" s="23"/>
      <c r="T33" s="23"/>
      <c r="U33" s="23"/>
      <c r="V33" s="23"/>
      <c r="W33" s="27"/>
      <c r="X33" s="23"/>
      <c r="Y33" s="23"/>
      <c r="Z33" s="23"/>
      <c r="AA33" s="23"/>
      <c r="AB33" s="27"/>
      <c r="AC33" s="23"/>
      <c r="AD33" s="23"/>
      <c r="AE33" s="23"/>
      <c r="AF33" s="23"/>
      <c r="AG33" s="40"/>
      <c r="AH33" s="23"/>
      <c r="AI33" s="58" t="str">
        <f t="shared" si="3"/>
        <v/>
      </c>
      <c r="AJ33" s="23"/>
      <c r="AK33" s="74"/>
      <c r="AM33" s="118"/>
      <c r="AO33" t="s">
        <v>59</v>
      </c>
    </row>
    <row r="34" spans="1:41" ht="12" hidden="1" customHeight="1" x14ac:dyDescent="0.25">
      <c r="A34" s="113"/>
      <c r="B34" s="21" t="s">
        <v>91</v>
      </c>
      <c r="G34" s="84"/>
      <c r="H34" s="84"/>
      <c r="I34" s="24"/>
      <c r="J34" s="69"/>
      <c r="K34" s="23"/>
      <c r="L34" s="39">
        <v>0</v>
      </c>
      <c r="M34" s="27">
        <f t="shared" ref="M34:AF34" si="7">IF($J34="N/A",0,IF($J34&gt;($L34+((M$1/100)*($AG34-$L34))),$J34,0))</f>
        <v>0</v>
      </c>
      <c r="N34" s="23">
        <f t="shared" si="7"/>
        <v>0</v>
      </c>
      <c r="O34" s="23">
        <f t="shared" si="7"/>
        <v>0</v>
      </c>
      <c r="P34" s="23">
        <f t="shared" si="7"/>
        <v>0</v>
      </c>
      <c r="Q34" s="23">
        <f t="shared" si="7"/>
        <v>0</v>
      </c>
      <c r="R34" s="27">
        <f t="shared" si="7"/>
        <v>0</v>
      </c>
      <c r="S34" s="23">
        <f t="shared" si="7"/>
        <v>0</v>
      </c>
      <c r="T34" s="23">
        <f t="shared" si="7"/>
        <v>0</v>
      </c>
      <c r="U34" s="23">
        <f t="shared" si="7"/>
        <v>0</v>
      </c>
      <c r="V34" s="23">
        <f t="shared" si="7"/>
        <v>0</v>
      </c>
      <c r="W34" s="27">
        <f t="shared" si="7"/>
        <v>0</v>
      </c>
      <c r="X34" s="23">
        <f t="shared" si="7"/>
        <v>0</v>
      </c>
      <c r="Y34" s="23">
        <f t="shared" si="7"/>
        <v>0</v>
      </c>
      <c r="Z34" s="23">
        <f t="shared" si="7"/>
        <v>0</v>
      </c>
      <c r="AA34" s="23">
        <f t="shared" si="7"/>
        <v>0</v>
      </c>
      <c r="AB34" s="27">
        <f t="shared" si="7"/>
        <v>0</v>
      </c>
      <c r="AC34" s="23">
        <f t="shared" si="7"/>
        <v>0</v>
      </c>
      <c r="AD34" s="23">
        <f t="shared" si="7"/>
        <v>0</v>
      </c>
      <c r="AE34" s="23">
        <f t="shared" si="7"/>
        <v>0</v>
      </c>
      <c r="AF34" s="23">
        <f t="shared" si="7"/>
        <v>0</v>
      </c>
      <c r="AG34" s="40">
        <v>90</v>
      </c>
      <c r="AH34" s="23"/>
      <c r="AI34" s="58" t="str">
        <f t="shared" si="3"/>
        <v/>
      </c>
      <c r="AJ34" s="23"/>
      <c r="AK34" s="74" t="str">
        <f>IF(AI34="","",2.5)</f>
        <v/>
      </c>
      <c r="AM34" s="111" t="str">
        <f>IF(AI34="","",ROUND((AI34*AK34),1))</f>
        <v/>
      </c>
      <c r="AO34" t="s">
        <v>60</v>
      </c>
    </row>
    <row r="35" spans="1:41" ht="62.1" customHeight="1" x14ac:dyDescent="0.25">
      <c r="A35" s="113"/>
      <c r="B35" s="148" t="s">
        <v>99</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50"/>
      <c r="AO35" t="s">
        <v>61</v>
      </c>
    </row>
    <row r="36" spans="1:41" ht="3" customHeight="1" thickBot="1" x14ac:dyDescent="0.3">
      <c r="A36" s="113"/>
      <c r="B36" s="19"/>
      <c r="C36" s="19"/>
      <c r="D36" s="19"/>
      <c r="E36" s="19"/>
      <c r="F36" s="19"/>
      <c r="G36" s="45"/>
      <c r="H36" s="45"/>
      <c r="I36" s="128"/>
      <c r="J36" s="61"/>
      <c r="K36" s="128"/>
      <c r="L36" s="43"/>
      <c r="M36" s="25"/>
      <c r="N36" s="128"/>
      <c r="O36" s="128"/>
      <c r="P36" s="128"/>
      <c r="Q36" s="128"/>
      <c r="R36" s="25"/>
      <c r="S36" s="128"/>
      <c r="T36" s="128"/>
      <c r="U36" s="128"/>
      <c r="V36" s="128"/>
      <c r="W36" s="25"/>
      <c r="X36" s="128"/>
      <c r="Y36" s="128"/>
      <c r="Z36" s="128"/>
      <c r="AA36" s="128"/>
      <c r="AB36" s="25"/>
      <c r="AC36" s="128"/>
      <c r="AD36" s="128"/>
      <c r="AE36" s="128"/>
      <c r="AF36" s="128"/>
      <c r="AG36" s="104"/>
      <c r="AH36" s="128"/>
      <c r="AI36" s="100" t="str">
        <f t="shared" si="3"/>
        <v/>
      </c>
      <c r="AJ36" s="102"/>
      <c r="AK36" s="100" t="str">
        <f>IF(AI36="","",7.5)</f>
        <v/>
      </c>
      <c r="AL36" s="102"/>
      <c r="AM36" s="115"/>
      <c r="AO36" t="s">
        <v>63</v>
      </c>
    </row>
    <row r="37" spans="1:41" ht="15.6" customHeight="1" x14ac:dyDescent="0.25">
      <c r="A37" s="113"/>
      <c r="B37" s="144" t="str">
        <f>"Gateway"&amp;" ("&amp;ROUND(SUM(AK38:AK48),1)&amp;")"</f>
        <v>Gateway (0)</v>
      </c>
      <c r="C37" s="144"/>
      <c r="D37" s="144"/>
      <c r="E37" s="144"/>
      <c r="F37" s="144"/>
      <c r="G37" s="87"/>
      <c r="H37" s="87"/>
      <c r="I37" s="18"/>
      <c r="J37" s="62"/>
      <c r="K37" s="18"/>
      <c r="L37" s="44"/>
      <c r="M37" s="26"/>
      <c r="N37" s="18"/>
      <c r="O37" s="18"/>
      <c r="P37" s="18"/>
      <c r="Q37" s="18"/>
      <c r="R37" s="26"/>
      <c r="S37" s="18"/>
      <c r="T37" s="18"/>
      <c r="U37" s="18"/>
      <c r="V37" s="18"/>
      <c r="W37" s="26"/>
      <c r="X37" s="18"/>
      <c r="Y37" s="18"/>
      <c r="Z37" s="18"/>
      <c r="AA37" s="18"/>
      <c r="AB37" s="26"/>
      <c r="AC37" s="18"/>
      <c r="AD37" s="18"/>
      <c r="AE37" s="18"/>
      <c r="AF37" s="18"/>
      <c r="AG37" s="107"/>
      <c r="AH37" s="18"/>
      <c r="AI37" s="58" t="str">
        <f t="shared" si="3"/>
        <v/>
      </c>
      <c r="AJ37" s="18"/>
      <c r="AK37" s="74"/>
      <c r="AM37" s="110"/>
      <c r="AO37" t="s">
        <v>64</v>
      </c>
    </row>
    <row r="38" spans="1:41" ht="12" customHeight="1" x14ac:dyDescent="0.25">
      <c r="A38" s="113"/>
      <c r="B38" s="21" t="s">
        <v>93</v>
      </c>
      <c r="C38" s="135"/>
      <c r="D38" s="135"/>
      <c r="G38" s="84"/>
      <c r="H38" s="84"/>
      <c r="I38" s="22"/>
      <c r="J38" s="69"/>
      <c r="K38" s="22"/>
      <c r="L38" s="39">
        <v>48.8</v>
      </c>
      <c r="M38" s="27">
        <f t="shared" ref="M38" si="8">IF($J38="N/A",0,IF($J38&gt;($L38+((M$1/100)*($AG38-$L38))),$J38,0))</f>
        <v>0</v>
      </c>
      <c r="N38" s="23">
        <f t="shared" ref="N38:AF38" si="9">IF($J38="N/A",0,IF($J38&gt;($L38+((N$1/100)*($AG38-$L38))),$J38,0))</f>
        <v>0</v>
      </c>
      <c r="O38" s="23">
        <f t="shared" si="9"/>
        <v>0</v>
      </c>
      <c r="P38" s="23">
        <f t="shared" si="9"/>
        <v>0</v>
      </c>
      <c r="Q38" s="23">
        <f t="shared" si="9"/>
        <v>0</v>
      </c>
      <c r="R38" s="27">
        <f t="shared" si="9"/>
        <v>0</v>
      </c>
      <c r="S38" s="23">
        <f t="shared" si="9"/>
        <v>0</v>
      </c>
      <c r="T38" s="23">
        <f t="shared" si="9"/>
        <v>0</v>
      </c>
      <c r="U38" s="23">
        <f t="shared" si="9"/>
        <v>0</v>
      </c>
      <c r="V38" s="23">
        <f t="shared" si="9"/>
        <v>0</v>
      </c>
      <c r="W38" s="27">
        <f t="shared" si="9"/>
        <v>0</v>
      </c>
      <c r="X38" s="23">
        <f t="shared" si="9"/>
        <v>0</v>
      </c>
      <c r="Y38" s="23">
        <f t="shared" si="9"/>
        <v>0</v>
      </c>
      <c r="Z38" s="23">
        <f t="shared" si="9"/>
        <v>0</v>
      </c>
      <c r="AA38" s="23">
        <f t="shared" si="9"/>
        <v>0</v>
      </c>
      <c r="AB38" s="27">
        <f t="shared" si="9"/>
        <v>0</v>
      </c>
      <c r="AC38" s="23">
        <f t="shared" si="9"/>
        <v>0</v>
      </c>
      <c r="AD38" s="23">
        <f t="shared" si="9"/>
        <v>0</v>
      </c>
      <c r="AE38" s="23">
        <f t="shared" si="9"/>
        <v>0</v>
      </c>
      <c r="AF38" s="23">
        <f t="shared" si="9"/>
        <v>0</v>
      </c>
      <c r="AG38" s="40">
        <v>100</v>
      </c>
      <c r="AH38" s="23"/>
      <c r="AI38" s="58" t="str">
        <f t="shared" si="3"/>
        <v/>
      </c>
      <c r="AJ38" s="23"/>
      <c r="AK38" s="74" t="str">
        <f>IF(AI38="","",3)</f>
        <v/>
      </c>
      <c r="AM38" s="111" t="str">
        <f>IF(AI38="","",ROUND((AI38*AK38),1))</f>
        <v/>
      </c>
      <c r="AO38" t="s">
        <v>65</v>
      </c>
    </row>
    <row r="39" spans="1:41" ht="3" customHeight="1" x14ac:dyDescent="0.25">
      <c r="A39" s="113"/>
      <c r="B39" s="129"/>
      <c r="G39" s="86"/>
      <c r="H39" s="86"/>
      <c r="I39" s="22"/>
      <c r="J39" s="60"/>
      <c r="K39" s="22"/>
      <c r="L39" s="42"/>
      <c r="M39" s="28"/>
      <c r="N39" s="22"/>
      <c r="O39" s="22"/>
      <c r="P39" s="22"/>
      <c r="Q39" s="22"/>
      <c r="R39" s="28"/>
      <c r="S39" s="22"/>
      <c r="T39" s="22"/>
      <c r="U39" s="22"/>
      <c r="V39" s="22"/>
      <c r="W39" s="28"/>
      <c r="X39" s="22"/>
      <c r="Y39" s="22"/>
      <c r="Z39" s="22"/>
      <c r="AA39" s="22"/>
      <c r="AB39" s="28"/>
      <c r="AC39" s="22"/>
      <c r="AD39" s="22"/>
      <c r="AE39" s="22"/>
      <c r="AF39" s="22"/>
      <c r="AG39" s="41"/>
      <c r="AH39" s="23"/>
      <c r="AI39" s="58" t="str">
        <f t="shared" si="3"/>
        <v/>
      </c>
      <c r="AJ39" s="23"/>
      <c r="AK39" s="74"/>
      <c r="AM39" s="116"/>
      <c r="AO39" t="s">
        <v>66</v>
      </c>
    </row>
    <row r="40" spans="1:41" ht="12" customHeight="1" x14ac:dyDescent="0.25">
      <c r="A40" s="113"/>
      <c r="B40" s="21" t="s">
        <v>92</v>
      </c>
      <c r="G40" s="84"/>
      <c r="H40" s="84"/>
      <c r="I40" s="22"/>
      <c r="J40" s="69"/>
      <c r="K40" s="22"/>
      <c r="L40" s="39">
        <v>62.5</v>
      </c>
      <c r="M40" s="27">
        <f t="shared" ref="M40:AF40" si="10">IF($J40="N/A",0,IF($J40&gt;($L40+((M$1/100)*($AG40-$L40))),$J40,0))</f>
        <v>0</v>
      </c>
      <c r="N40" s="23">
        <f t="shared" si="10"/>
        <v>0</v>
      </c>
      <c r="O40" s="23">
        <f t="shared" si="10"/>
        <v>0</v>
      </c>
      <c r="P40" s="23">
        <f t="shared" si="10"/>
        <v>0</v>
      </c>
      <c r="Q40" s="23">
        <f t="shared" si="10"/>
        <v>0</v>
      </c>
      <c r="R40" s="27">
        <f t="shared" si="10"/>
        <v>0</v>
      </c>
      <c r="S40" s="23">
        <f t="shared" si="10"/>
        <v>0</v>
      </c>
      <c r="T40" s="23">
        <f t="shared" si="10"/>
        <v>0</v>
      </c>
      <c r="U40" s="23">
        <f t="shared" si="10"/>
        <v>0</v>
      </c>
      <c r="V40" s="23">
        <f t="shared" si="10"/>
        <v>0</v>
      </c>
      <c r="W40" s="27">
        <f t="shared" si="10"/>
        <v>0</v>
      </c>
      <c r="X40" s="23">
        <f t="shared" si="10"/>
        <v>0</v>
      </c>
      <c r="Y40" s="23">
        <f t="shared" si="10"/>
        <v>0</v>
      </c>
      <c r="Z40" s="23">
        <f t="shared" si="10"/>
        <v>0</v>
      </c>
      <c r="AA40" s="23">
        <f t="shared" si="10"/>
        <v>0</v>
      </c>
      <c r="AB40" s="27">
        <f t="shared" si="10"/>
        <v>0</v>
      </c>
      <c r="AC40" s="23">
        <f t="shared" si="10"/>
        <v>0</v>
      </c>
      <c r="AD40" s="23">
        <f t="shared" si="10"/>
        <v>0</v>
      </c>
      <c r="AE40" s="23">
        <f t="shared" si="10"/>
        <v>0</v>
      </c>
      <c r="AF40" s="23">
        <f t="shared" si="10"/>
        <v>0</v>
      </c>
      <c r="AG40" s="40">
        <v>100</v>
      </c>
      <c r="AH40" s="23"/>
      <c r="AI40" s="58" t="str">
        <f t="shared" si="3"/>
        <v/>
      </c>
      <c r="AJ40" s="23"/>
      <c r="AK40" s="74" t="str">
        <f>IF(AI40="","",4.5)</f>
        <v/>
      </c>
      <c r="AM40" s="111" t="str">
        <f>IF(AI40="","",ROUND((AI40*AK40),1))</f>
        <v/>
      </c>
      <c r="AO40" t="s">
        <v>67</v>
      </c>
    </row>
    <row r="41" spans="1:41" ht="3" customHeight="1" x14ac:dyDescent="0.25">
      <c r="A41" s="113"/>
      <c r="B41" s="129"/>
      <c r="G41" s="86"/>
      <c r="H41" s="86"/>
      <c r="I41" s="22"/>
      <c r="J41" s="60"/>
      <c r="K41" s="22"/>
      <c r="L41" s="42"/>
      <c r="M41" s="28"/>
      <c r="N41" s="22"/>
      <c r="O41" s="22"/>
      <c r="P41" s="22"/>
      <c r="Q41" s="22"/>
      <c r="R41" s="28"/>
      <c r="S41" s="22"/>
      <c r="T41" s="22"/>
      <c r="U41" s="22"/>
      <c r="V41" s="22"/>
      <c r="W41" s="28"/>
      <c r="X41" s="22"/>
      <c r="Y41" s="22"/>
      <c r="Z41" s="22"/>
      <c r="AA41" s="22"/>
      <c r="AB41" s="28"/>
      <c r="AC41" s="22"/>
      <c r="AD41" s="22"/>
      <c r="AE41" s="22"/>
      <c r="AF41" s="22"/>
      <c r="AG41" s="41"/>
      <c r="AH41" s="23"/>
      <c r="AI41" s="58" t="str">
        <f t="shared" si="3"/>
        <v/>
      </c>
      <c r="AJ41" s="23"/>
      <c r="AK41" s="74"/>
      <c r="AM41" s="116"/>
      <c r="AO41" t="s">
        <v>68</v>
      </c>
    </row>
    <row r="42" spans="1:41" ht="12" customHeight="1" x14ac:dyDescent="0.25">
      <c r="A42" s="113"/>
      <c r="B42" s="21" t="s">
        <v>94</v>
      </c>
      <c r="G42" s="84"/>
      <c r="H42" s="84"/>
      <c r="I42" s="22"/>
      <c r="J42" s="69"/>
      <c r="K42" s="22"/>
      <c r="L42" s="39">
        <v>3</v>
      </c>
      <c r="M42" s="27">
        <f t="shared" ref="M42:AF42" si="11">IF($J42="N/A",0,IF($J42&gt;($L42+((M$1/100)*($AG42-$L42))),$J42,0))</f>
        <v>0</v>
      </c>
      <c r="N42" s="23">
        <f t="shared" si="11"/>
        <v>0</v>
      </c>
      <c r="O42" s="23">
        <f t="shared" si="11"/>
        <v>0</v>
      </c>
      <c r="P42" s="23">
        <f t="shared" si="11"/>
        <v>0</v>
      </c>
      <c r="Q42" s="23">
        <f t="shared" si="11"/>
        <v>0</v>
      </c>
      <c r="R42" s="27">
        <f t="shared" si="11"/>
        <v>0</v>
      </c>
      <c r="S42" s="23">
        <f t="shared" si="11"/>
        <v>0</v>
      </c>
      <c r="T42" s="23">
        <f t="shared" si="11"/>
        <v>0</v>
      </c>
      <c r="U42" s="23">
        <f t="shared" si="11"/>
        <v>0</v>
      </c>
      <c r="V42" s="23">
        <f t="shared" si="11"/>
        <v>0</v>
      </c>
      <c r="W42" s="27">
        <f t="shared" si="11"/>
        <v>0</v>
      </c>
      <c r="X42" s="23">
        <f t="shared" si="11"/>
        <v>0</v>
      </c>
      <c r="Y42" s="23">
        <f t="shared" si="11"/>
        <v>0</v>
      </c>
      <c r="Z42" s="23">
        <f t="shared" si="11"/>
        <v>0</v>
      </c>
      <c r="AA42" s="23">
        <f t="shared" si="11"/>
        <v>0</v>
      </c>
      <c r="AB42" s="27">
        <f t="shared" si="11"/>
        <v>0</v>
      </c>
      <c r="AC42" s="23">
        <f t="shared" si="11"/>
        <v>0</v>
      </c>
      <c r="AD42" s="23">
        <f t="shared" si="11"/>
        <v>0</v>
      </c>
      <c r="AE42" s="23">
        <f t="shared" si="11"/>
        <v>0</v>
      </c>
      <c r="AF42" s="23">
        <f t="shared" si="11"/>
        <v>0</v>
      </c>
      <c r="AG42" s="40">
        <v>50</v>
      </c>
      <c r="AH42" s="23"/>
      <c r="AI42" s="58" t="str">
        <f t="shared" si="3"/>
        <v/>
      </c>
      <c r="AJ42" s="23"/>
      <c r="AK42" s="74" t="str">
        <f>IF(AI42="","",7.5)</f>
        <v/>
      </c>
      <c r="AM42" s="111" t="str">
        <f>IF(AI42="","",ROUND((AI42*AK42),1))</f>
        <v/>
      </c>
      <c r="AO42" t="s">
        <v>69</v>
      </c>
    </row>
    <row r="43" spans="1:41" ht="3" customHeight="1" x14ac:dyDescent="0.25">
      <c r="A43" s="113"/>
      <c r="B43" s="129"/>
      <c r="G43" s="86"/>
      <c r="H43" s="86"/>
      <c r="I43" s="22"/>
      <c r="J43" s="60"/>
      <c r="K43" s="22"/>
      <c r="L43" s="42"/>
      <c r="M43" s="28"/>
      <c r="N43" s="22"/>
      <c r="O43" s="22"/>
      <c r="P43" s="22"/>
      <c r="Q43" s="22"/>
      <c r="R43" s="28"/>
      <c r="S43" s="22"/>
      <c r="T43" s="22"/>
      <c r="U43" s="22"/>
      <c r="V43" s="22"/>
      <c r="W43" s="28"/>
      <c r="X43" s="22"/>
      <c r="Y43" s="22"/>
      <c r="Z43" s="22"/>
      <c r="AA43" s="22"/>
      <c r="AB43" s="28"/>
      <c r="AC43" s="22"/>
      <c r="AD43" s="22"/>
      <c r="AE43" s="22"/>
      <c r="AF43" s="22"/>
      <c r="AG43" s="41"/>
      <c r="AH43" s="23"/>
      <c r="AI43" s="58" t="str">
        <f t="shared" si="3"/>
        <v/>
      </c>
      <c r="AJ43" s="23"/>
      <c r="AK43" s="74"/>
      <c r="AM43" s="116"/>
      <c r="AO43" t="s">
        <v>70</v>
      </c>
    </row>
    <row r="44" spans="1:41" ht="12" customHeight="1" x14ac:dyDescent="0.25">
      <c r="A44" s="113"/>
      <c r="B44" s="21" t="s">
        <v>95</v>
      </c>
      <c r="C44" s="21"/>
      <c r="D44" s="21"/>
      <c r="E44" s="21"/>
      <c r="F44" s="21"/>
      <c r="G44" s="84"/>
      <c r="H44" s="84"/>
      <c r="I44" s="24"/>
      <c r="J44" s="69"/>
      <c r="K44" s="23"/>
      <c r="L44" s="39">
        <v>8.9</v>
      </c>
      <c r="M44" s="27">
        <f t="shared" ref="M44:AF46" si="12">IF($J44="N/A",0,IF($J44&gt;($L44+((M$1/100)*($AG44-$L44))),$J44,0))</f>
        <v>0</v>
      </c>
      <c r="N44" s="23">
        <f t="shared" si="12"/>
        <v>0</v>
      </c>
      <c r="O44" s="23">
        <f t="shared" si="12"/>
        <v>0</v>
      </c>
      <c r="P44" s="23">
        <f t="shared" si="12"/>
        <v>0</v>
      </c>
      <c r="Q44" s="23">
        <f t="shared" si="12"/>
        <v>0</v>
      </c>
      <c r="R44" s="27">
        <f t="shared" si="12"/>
        <v>0</v>
      </c>
      <c r="S44" s="23">
        <f t="shared" si="12"/>
        <v>0</v>
      </c>
      <c r="T44" s="23">
        <f t="shared" si="12"/>
        <v>0</v>
      </c>
      <c r="U44" s="23">
        <f t="shared" si="12"/>
        <v>0</v>
      </c>
      <c r="V44" s="23">
        <f t="shared" si="12"/>
        <v>0</v>
      </c>
      <c r="W44" s="27">
        <f t="shared" si="12"/>
        <v>0</v>
      </c>
      <c r="X44" s="23">
        <f t="shared" si="12"/>
        <v>0</v>
      </c>
      <c r="Y44" s="23">
        <f t="shared" si="12"/>
        <v>0</v>
      </c>
      <c r="Z44" s="23">
        <f t="shared" si="12"/>
        <v>0</v>
      </c>
      <c r="AA44" s="23">
        <f t="shared" si="12"/>
        <v>0</v>
      </c>
      <c r="AB44" s="27">
        <f t="shared" si="12"/>
        <v>0</v>
      </c>
      <c r="AC44" s="23">
        <f t="shared" si="12"/>
        <v>0</v>
      </c>
      <c r="AD44" s="23">
        <f t="shared" si="12"/>
        <v>0</v>
      </c>
      <c r="AE44" s="23">
        <f t="shared" si="12"/>
        <v>0</v>
      </c>
      <c r="AF44" s="23">
        <f t="shared" si="12"/>
        <v>0</v>
      </c>
      <c r="AG44" s="40">
        <v>75</v>
      </c>
      <c r="AH44" s="23"/>
      <c r="AI44" s="58" t="str">
        <f t="shared" si="3"/>
        <v/>
      </c>
      <c r="AJ44" s="23"/>
      <c r="AK44" s="74" t="str">
        <f>IF(AI44="","",7.5)</f>
        <v/>
      </c>
      <c r="AM44" s="111" t="str">
        <f>IF(AI44="","",ROUND((AI44*AK44),1))</f>
        <v/>
      </c>
      <c r="AO44" t="s">
        <v>62</v>
      </c>
    </row>
    <row r="45" spans="1:41" ht="3" customHeight="1" x14ac:dyDescent="0.25">
      <c r="A45" s="113"/>
      <c r="B45" s="134"/>
      <c r="G45" s="86"/>
      <c r="H45" s="86"/>
      <c r="I45" s="22"/>
      <c r="J45" s="60"/>
      <c r="K45" s="22"/>
      <c r="L45" s="42"/>
      <c r="M45" s="28"/>
      <c r="N45" s="22"/>
      <c r="O45" s="22"/>
      <c r="P45" s="22"/>
      <c r="Q45" s="22"/>
      <c r="R45" s="28"/>
      <c r="S45" s="22"/>
      <c r="T45" s="22"/>
      <c r="U45" s="22"/>
      <c r="V45" s="22"/>
      <c r="W45" s="28"/>
      <c r="X45" s="22"/>
      <c r="Y45" s="22"/>
      <c r="Z45" s="22"/>
      <c r="AA45" s="22"/>
      <c r="AB45" s="28"/>
      <c r="AC45" s="22"/>
      <c r="AD45" s="22"/>
      <c r="AE45" s="22"/>
      <c r="AF45" s="22"/>
      <c r="AG45" s="41"/>
      <c r="AH45" s="23"/>
      <c r="AI45" s="58"/>
      <c r="AJ45" s="23"/>
      <c r="AK45" s="74"/>
      <c r="AM45" s="116"/>
    </row>
    <row r="46" spans="1:41" ht="12" customHeight="1" x14ac:dyDescent="0.25">
      <c r="A46" s="113"/>
      <c r="B46" s="21" t="s">
        <v>12</v>
      </c>
      <c r="C46" s="21"/>
      <c r="D46" s="21"/>
      <c r="E46" s="21"/>
      <c r="F46" s="21"/>
      <c r="G46" s="84"/>
      <c r="H46" s="84"/>
      <c r="I46" s="24"/>
      <c r="J46" s="69"/>
      <c r="K46" s="23"/>
      <c r="L46" s="39">
        <v>66.900000000000006</v>
      </c>
      <c r="M46" s="27">
        <f t="shared" si="12"/>
        <v>0</v>
      </c>
      <c r="N46" s="23">
        <f t="shared" si="12"/>
        <v>0</v>
      </c>
      <c r="O46" s="23">
        <f t="shared" si="12"/>
        <v>0</v>
      </c>
      <c r="P46" s="23">
        <f t="shared" si="12"/>
        <v>0</v>
      </c>
      <c r="Q46" s="23">
        <f t="shared" si="12"/>
        <v>0</v>
      </c>
      <c r="R46" s="27">
        <f t="shared" si="12"/>
        <v>0</v>
      </c>
      <c r="S46" s="23">
        <f t="shared" si="12"/>
        <v>0</v>
      </c>
      <c r="T46" s="23">
        <f t="shared" si="12"/>
        <v>0</v>
      </c>
      <c r="U46" s="23">
        <f t="shared" si="12"/>
        <v>0</v>
      </c>
      <c r="V46" s="23">
        <f t="shared" si="12"/>
        <v>0</v>
      </c>
      <c r="W46" s="27">
        <f t="shared" si="12"/>
        <v>0</v>
      </c>
      <c r="X46" s="23">
        <f t="shared" si="12"/>
        <v>0</v>
      </c>
      <c r="Y46" s="23">
        <f t="shared" si="12"/>
        <v>0</v>
      </c>
      <c r="Z46" s="23">
        <f t="shared" si="12"/>
        <v>0</v>
      </c>
      <c r="AA46" s="23">
        <f t="shared" si="12"/>
        <v>0</v>
      </c>
      <c r="AB46" s="27">
        <f t="shared" si="12"/>
        <v>0</v>
      </c>
      <c r="AC46" s="23">
        <f t="shared" si="12"/>
        <v>0</v>
      </c>
      <c r="AD46" s="23">
        <f t="shared" si="12"/>
        <v>0</v>
      </c>
      <c r="AE46" s="23">
        <f t="shared" si="12"/>
        <v>0</v>
      </c>
      <c r="AF46" s="23">
        <f t="shared" si="12"/>
        <v>0</v>
      </c>
      <c r="AG46" s="40">
        <v>100</v>
      </c>
      <c r="AH46" s="23"/>
      <c r="AI46" s="58" t="str">
        <f t="shared" ref="AI46" si="13">(IF(OR(J46="N/A",J46=""),"",IF(((J46-L46)/(AG46-L46))&gt;1,1,IF(((J46-L46)/(AG46-L46))&lt;0,0,((J46-L46)/(AG46-L46))))))</f>
        <v/>
      </c>
      <c r="AJ46" s="23"/>
      <c r="AK46" s="74" t="str">
        <f>IF(AI46="","",7.5)</f>
        <v/>
      </c>
      <c r="AM46" s="111" t="str">
        <f>IF(AI46="","",ROUND((AI46*AK46),1))</f>
        <v/>
      </c>
      <c r="AO46" t="s">
        <v>62</v>
      </c>
    </row>
    <row r="47" spans="1:41" ht="3" customHeight="1" x14ac:dyDescent="0.25">
      <c r="A47" s="113"/>
      <c r="B47" s="132"/>
      <c r="G47" s="86"/>
      <c r="H47" s="86"/>
      <c r="I47" s="22"/>
      <c r="J47" s="60"/>
      <c r="K47" s="22"/>
      <c r="L47" s="42"/>
      <c r="M47" s="28"/>
      <c r="N47" s="22"/>
      <c r="O47" s="22"/>
      <c r="P47" s="22"/>
      <c r="Q47" s="22"/>
      <c r="R47" s="28"/>
      <c r="S47" s="22"/>
      <c r="T47" s="22"/>
      <c r="U47" s="22"/>
      <c r="V47" s="22"/>
      <c r="W47" s="28"/>
      <c r="X47" s="22"/>
      <c r="Y47" s="22"/>
      <c r="Z47" s="22"/>
      <c r="AA47" s="22"/>
      <c r="AB47" s="28"/>
      <c r="AC47" s="22"/>
      <c r="AD47" s="22"/>
      <c r="AE47" s="22"/>
      <c r="AF47" s="22"/>
      <c r="AG47" s="41"/>
      <c r="AH47" s="23"/>
      <c r="AI47" s="58"/>
      <c r="AJ47" s="23"/>
      <c r="AK47" s="74"/>
      <c r="AM47" s="116"/>
    </row>
    <row r="48" spans="1:41" ht="12" customHeight="1" x14ac:dyDescent="0.25">
      <c r="A48" s="113"/>
      <c r="B48" s="21" t="s">
        <v>96</v>
      </c>
      <c r="C48" s="21"/>
      <c r="D48" s="21"/>
      <c r="E48" s="21"/>
      <c r="F48" s="21"/>
      <c r="G48" s="21"/>
      <c r="H48" s="21"/>
      <c r="I48" s="22"/>
      <c r="J48" s="69"/>
      <c r="K48" s="22"/>
      <c r="L48" s="39">
        <v>0</v>
      </c>
      <c r="M48" s="27">
        <f t="shared" ref="M48:AF48" si="14">IF($J48="N/A",0,IF($J48&gt;($L48+((M$1/100)*($AG48-$L48))),$J48,0))</f>
        <v>0</v>
      </c>
      <c r="N48" s="23">
        <f t="shared" si="14"/>
        <v>0</v>
      </c>
      <c r="O48" s="23">
        <f t="shared" si="14"/>
        <v>0</v>
      </c>
      <c r="P48" s="23">
        <f t="shared" si="14"/>
        <v>0</v>
      </c>
      <c r="Q48" s="23">
        <f t="shared" si="14"/>
        <v>0</v>
      </c>
      <c r="R48" s="27">
        <f t="shared" si="14"/>
        <v>0</v>
      </c>
      <c r="S48" s="23">
        <f t="shared" si="14"/>
        <v>0</v>
      </c>
      <c r="T48" s="23">
        <f t="shared" si="14"/>
        <v>0</v>
      </c>
      <c r="U48" s="23">
        <f t="shared" si="14"/>
        <v>0</v>
      </c>
      <c r="V48" s="23">
        <f t="shared" si="14"/>
        <v>0</v>
      </c>
      <c r="W48" s="27">
        <f t="shared" si="14"/>
        <v>0</v>
      </c>
      <c r="X48" s="23">
        <f t="shared" si="14"/>
        <v>0</v>
      </c>
      <c r="Y48" s="23">
        <f t="shared" si="14"/>
        <v>0</v>
      </c>
      <c r="Z48" s="23">
        <f t="shared" si="14"/>
        <v>0</v>
      </c>
      <c r="AA48" s="23">
        <f t="shared" si="14"/>
        <v>0</v>
      </c>
      <c r="AB48" s="27">
        <f t="shared" si="14"/>
        <v>0</v>
      </c>
      <c r="AC48" s="23">
        <f t="shared" si="14"/>
        <v>0</v>
      </c>
      <c r="AD48" s="23">
        <f t="shared" si="14"/>
        <v>0</v>
      </c>
      <c r="AE48" s="23">
        <f t="shared" si="14"/>
        <v>0</v>
      </c>
      <c r="AF48" s="23">
        <f t="shared" si="14"/>
        <v>0</v>
      </c>
      <c r="AG48" s="40">
        <v>39.5</v>
      </c>
      <c r="AH48" s="23"/>
      <c r="AI48" s="58" t="str">
        <f t="shared" si="3"/>
        <v/>
      </c>
      <c r="AJ48" s="23"/>
      <c r="AK48" s="74" t="str">
        <f>IF(AI48="","",5)</f>
        <v/>
      </c>
      <c r="AM48" s="111" t="str">
        <f>IF(AI48="","",ROUND((AI48*AK48),1))</f>
        <v/>
      </c>
      <c r="AO48" t="s">
        <v>71</v>
      </c>
    </row>
    <row r="49" spans="1:41" ht="3" customHeight="1" thickBot="1" x14ac:dyDescent="0.3">
      <c r="A49" s="113"/>
      <c r="B49" s="19"/>
      <c r="C49" s="19"/>
      <c r="D49" s="19"/>
      <c r="E49" s="19"/>
      <c r="F49" s="19"/>
      <c r="G49" s="45"/>
      <c r="H49" s="45"/>
      <c r="I49" s="128"/>
      <c r="J49" s="61"/>
      <c r="K49" s="128"/>
      <c r="L49" s="43"/>
      <c r="M49" s="25"/>
      <c r="N49" s="128"/>
      <c r="O49" s="128"/>
      <c r="P49" s="128"/>
      <c r="Q49" s="128"/>
      <c r="R49" s="25"/>
      <c r="S49" s="128"/>
      <c r="T49" s="128"/>
      <c r="U49" s="128"/>
      <c r="V49" s="128"/>
      <c r="W49" s="25"/>
      <c r="X49" s="128"/>
      <c r="Y49" s="128"/>
      <c r="Z49" s="128"/>
      <c r="AA49" s="128"/>
      <c r="AB49" s="25"/>
      <c r="AC49" s="128"/>
      <c r="AD49" s="128"/>
      <c r="AE49" s="128"/>
      <c r="AF49" s="128"/>
      <c r="AG49" s="104"/>
      <c r="AH49" s="128"/>
      <c r="AI49" s="100" t="str">
        <f t="shared" si="3"/>
        <v/>
      </c>
      <c r="AJ49" s="128"/>
      <c r="AK49" s="100" t="str">
        <f>IF(AI49="","",7.5)</f>
        <v/>
      </c>
      <c r="AL49" s="128"/>
      <c r="AM49" s="115"/>
      <c r="AO49" t="s">
        <v>72</v>
      </c>
    </row>
    <row r="50" spans="1:41" ht="15.75" customHeight="1" x14ac:dyDescent="0.25">
      <c r="A50" s="113"/>
      <c r="B50" s="144" t="str">
        <f>"Leading Indicators"&amp;" ("&amp;ROUND(SUM(AK51:AK55),1)&amp;")"</f>
        <v>Leading Indicators (0)</v>
      </c>
      <c r="C50" s="144"/>
      <c r="D50" s="144"/>
      <c r="E50" s="144"/>
      <c r="F50" s="144"/>
      <c r="G50" s="87"/>
      <c r="H50" s="87"/>
      <c r="I50" s="18"/>
      <c r="J50" s="62"/>
      <c r="K50" s="18"/>
      <c r="L50" s="44"/>
      <c r="M50" s="26"/>
      <c r="N50" s="18"/>
      <c r="O50" s="18"/>
      <c r="P50" s="18"/>
      <c r="Q50" s="18"/>
      <c r="R50" s="26"/>
      <c r="S50" s="18"/>
      <c r="T50" s="18"/>
      <c r="U50" s="18"/>
      <c r="V50" s="18"/>
      <c r="W50" s="26"/>
      <c r="X50" s="18"/>
      <c r="Y50" s="18"/>
      <c r="Z50" s="18"/>
      <c r="AA50" s="18"/>
      <c r="AB50" s="26"/>
      <c r="AC50" s="18"/>
      <c r="AD50" s="18"/>
      <c r="AE50" s="18"/>
      <c r="AF50" s="18"/>
      <c r="AG50" s="107"/>
      <c r="AH50" s="18"/>
      <c r="AI50" s="58" t="str">
        <f t="shared" si="3"/>
        <v/>
      </c>
      <c r="AJ50" s="18"/>
      <c r="AK50" s="74"/>
      <c r="AM50" s="110"/>
      <c r="AO50" t="s">
        <v>73</v>
      </c>
    </row>
    <row r="51" spans="1:41" ht="12" customHeight="1" x14ac:dyDescent="0.25">
      <c r="A51" s="113"/>
      <c r="B51" s="21" t="s">
        <v>97</v>
      </c>
      <c r="G51" s="84"/>
      <c r="H51" s="84"/>
      <c r="I51" s="22"/>
      <c r="J51" s="69"/>
      <c r="K51" s="22"/>
      <c r="L51" s="39">
        <v>82</v>
      </c>
      <c r="M51" s="27">
        <f t="shared" ref="M51:AF51" si="15">IF($J51="N/A",0,IF($J51&gt;($L51+((M$1/100)*($AG51-$L51))),$J51,0))</f>
        <v>0</v>
      </c>
      <c r="N51" s="23">
        <f t="shared" si="15"/>
        <v>0</v>
      </c>
      <c r="O51" s="23">
        <f t="shared" si="15"/>
        <v>0</v>
      </c>
      <c r="P51" s="23">
        <f t="shared" si="15"/>
        <v>0</v>
      </c>
      <c r="Q51" s="23">
        <f t="shared" si="15"/>
        <v>0</v>
      </c>
      <c r="R51" s="27">
        <f t="shared" si="15"/>
        <v>0</v>
      </c>
      <c r="S51" s="23">
        <f t="shared" si="15"/>
        <v>0</v>
      </c>
      <c r="T51" s="23">
        <f t="shared" si="15"/>
        <v>0</v>
      </c>
      <c r="U51" s="23">
        <f t="shared" si="15"/>
        <v>0</v>
      </c>
      <c r="V51" s="23">
        <f t="shared" si="15"/>
        <v>0</v>
      </c>
      <c r="W51" s="27">
        <f t="shared" si="15"/>
        <v>0</v>
      </c>
      <c r="X51" s="23">
        <f t="shared" si="15"/>
        <v>0</v>
      </c>
      <c r="Y51" s="23">
        <f t="shared" si="15"/>
        <v>0</v>
      </c>
      <c r="Z51" s="23">
        <f t="shared" si="15"/>
        <v>0</v>
      </c>
      <c r="AA51" s="23">
        <f t="shared" si="15"/>
        <v>0</v>
      </c>
      <c r="AB51" s="27">
        <f t="shared" si="15"/>
        <v>0</v>
      </c>
      <c r="AC51" s="23">
        <f t="shared" si="15"/>
        <v>0</v>
      </c>
      <c r="AD51" s="23">
        <f t="shared" si="15"/>
        <v>0</v>
      </c>
      <c r="AE51" s="23">
        <f t="shared" si="15"/>
        <v>0</v>
      </c>
      <c r="AF51" s="23">
        <f t="shared" si="15"/>
        <v>0</v>
      </c>
      <c r="AG51" s="40">
        <v>92</v>
      </c>
      <c r="AH51" s="23"/>
      <c r="AI51" s="58" t="str">
        <f t="shared" si="3"/>
        <v/>
      </c>
      <c r="AJ51" s="23"/>
      <c r="AK51" s="74" t="str">
        <f>IF(AI51="","",10)</f>
        <v/>
      </c>
      <c r="AM51" s="111" t="str">
        <f>IF(AI51="","",ROUND((AI51*AK51),1))</f>
        <v/>
      </c>
      <c r="AO51" t="s">
        <v>74</v>
      </c>
    </row>
    <row r="52" spans="1:41" ht="3" customHeight="1" x14ac:dyDescent="0.25">
      <c r="A52" s="113"/>
      <c r="B52" s="129"/>
      <c r="G52" s="86"/>
      <c r="H52" s="86"/>
      <c r="I52" s="22"/>
      <c r="J52" s="57"/>
      <c r="K52" s="22"/>
      <c r="L52" s="42"/>
      <c r="M52" s="28"/>
      <c r="N52" s="22"/>
      <c r="O52" s="22"/>
      <c r="P52" s="22"/>
      <c r="Q52" s="22"/>
      <c r="R52" s="28"/>
      <c r="S52" s="22"/>
      <c r="T52" s="22"/>
      <c r="U52" s="22"/>
      <c r="V52" s="22"/>
      <c r="W52" s="28"/>
      <c r="X52" s="22"/>
      <c r="Y52" s="22"/>
      <c r="Z52" s="22"/>
      <c r="AA52" s="22"/>
      <c r="AB52" s="28"/>
      <c r="AC52" s="22"/>
      <c r="AD52" s="22"/>
      <c r="AE52" s="22"/>
      <c r="AF52" s="22"/>
      <c r="AG52" s="41"/>
      <c r="AH52" s="23"/>
      <c r="AI52" s="58" t="str">
        <f t="shared" si="3"/>
        <v/>
      </c>
      <c r="AJ52" s="23"/>
      <c r="AK52" s="74"/>
      <c r="AM52" s="116"/>
      <c r="AO52" t="s">
        <v>75</v>
      </c>
    </row>
    <row r="53" spans="1:41" ht="12" customHeight="1" x14ac:dyDescent="0.25">
      <c r="A53" s="113"/>
      <c r="B53" s="21" t="s">
        <v>98</v>
      </c>
      <c r="C53" s="1"/>
      <c r="D53" s="1"/>
      <c r="E53" s="35"/>
      <c r="F53" s="35"/>
      <c r="G53" s="84"/>
      <c r="H53" s="84"/>
      <c r="I53" s="22"/>
      <c r="J53" s="69"/>
      <c r="K53" s="22"/>
      <c r="L53" s="39">
        <v>71.3</v>
      </c>
      <c r="M53" s="27">
        <f t="shared" ref="M53:AF53" si="16">IF($J53="N/A",0,IF($J53&gt;($L53+((M$1/100)*($AG53-$L53))),$J53,0))</f>
        <v>0</v>
      </c>
      <c r="N53" s="23">
        <f t="shared" si="16"/>
        <v>0</v>
      </c>
      <c r="O53" s="23">
        <f t="shared" si="16"/>
        <v>0</v>
      </c>
      <c r="P53" s="23">
        <f t="shared" si="16"/>
        <v>0</v>
      </c>
      <c r="Q53" s="23">
        <f t="shared" si="16"/>
        <v>0</v>
      </c>
      <c r="R53" s="27">
        <f t="shared" si="16"/>
        <v>0</v>
      </c>
      <c r="S53" s="23">
        <f t="shared" si="16"/>
        <v>0</v>
      </c>
      <c r="T53" s="23">
        <f t="shared" si="16"/>
        <v>0</v>
      </c>
      <c r="U53" s="23">
        <f t="shared" si="16"/>
        <v>0</v>
      </c>
      <c r="V53" s="23">
        <f t="shared" si="16"/>
        <v>0</v>
      </c>
      <c r="W53" s="27">
        <f t="shared" si="16"/>
        <v>0</v>
      </c>
      <c r="X53" s="23">
        <f t="shared" si="16"/>
        <v>0</v>
      </c>
      <c r="Y53" s="23">
        <f t="shared" si="16"/>
        <v>0</v>
      </c>
      <c r="Z53" s="23">
        <f t="shared" si="16"/>
        <v>0</v>
      </c>
      <c r="AA53" s="23">
        <f t="shared" si="16"/>
        <v>0</v>
      </c>
      <c r="AB53" s="27">
        <f t="shared" si="16"/>
        <v>0</v>
      </c>
      <c r="AC53" s="23">
        <f t="shared" si="16"/>
        <v>0</v>
      </c>
      <c r="AD53" s="23">
        <f t="shared" si="16"/>
        <v>0</v>
      </c>
      <c r="AE53" s="23">
        <f t="shared" si="16"/>
        <v>0</v>
      </c>
      <c r="AF53" s="23">
        <f t="shared" si="16"/>
        <v>0</v>
      </c>
      <c r="AG53" s="40">
        <v>90</v>
      </c>
      <c r="AH53" s="33"/>
      <c r="AI53" s="58" t="str">
        <f t="shared" si="3"/>
        <v/>
      </c>
      <c r="AJ53" s="33"/>
      <c r="AK53" s="74" t="str">
        <f>IF(AI53="","",10)</f>
        <v/>
      </c>
      <c r="AL53" s="1"/>
      <c r="AM53" s="111" t="str">
        <f>IF(AI53="","",ROUND((AI53*AK53),1))</f>
        <v/>
      </c>
      <c r="AO53" t="s">
        <v>76</v>
      </c>
    </row>
    <row r="54" spans="1:41" ht="3" customHeight="1" x14ac:dyDescent="0.25">
      <c r="A54" s="113"/>
      <c r="B54" s="50"/>
      <c r="C54" s="50"/>
      <c r="D54" s="50"/>
      <c r="E54" s="50"/>
      <c r="F54" s="50"/>
      <c r="G54" s="51"/>
      <c r="H54" s="51"/>
      <c r="I54" s="51"/>
      <c r="J54" s="63"/>
      <c r="K54" s="51"/>
      <c r="L54" s="42"/>
      <c r="M54" s="28"/>
      <c r="N54" s="22"/>
      <c r="O54" s="22"/>
      <c r="P54" s="22"/>
      <c r="Q54" s="22"/>
      <c r="R54" s="28"/>
      <c r="S54" s="22"/>
      <c r="T54" s="22"/>
      <c r="U54" s="22"/>
      <c r="V54" s="22"/>
      <c r="W54" s="28"/>
      <c r="X54" s="22"/>
      <c r="Y54" s="22"/>
      <c r="Z54" s="22"/>
      <c r="AA54" s="22"/>
      <c r="AB54" s="28"/>
      <c r="AC54" s="22"/>
      <c r="AD54" s="22"/>
      <c r="AE54" s="22"/>
      <c r="AF54" s="22"/>
      <c r="AG54" s="41"/>
      <c r="AH54" s="51"/>
      <c r="AI54" s="58" t="str">
        <f t="shared" si="3"/>
        <v/>
      </c>
      <c r="AJ54" s="51"/>
      <c r="AK54" s="74"/>
      <c r="AL54" s="1"/>
      <c r="AM54" s="119"/>
      <c r="AN54" s="1"/>
      <c r="AO54" t="s">
        <v>77</v>
      </c>
    </row>
    <row r="55" spans="1:41" ht="12" customHeight="1" x14ac:dyDescent="0.25">
      <c r="A55" s="113"/>
      <c r="B55" s="21" t="s">
        <v>19</v>
      </c>
      <c r="G55" s="83"/>
      <c r="H55" s="83"/>
      <c r="I55" s="22"/>
      <c r="J55" s="69"/>
      <c r="K55" s="22"/>
      <c r="L55" s="39">
        <v>57.9</v>
      </c>
      <c r="M55" s="27">
        <f t="shared" ref="M55:AF55" si="17">IF($J55="N/A",0,IF($J55&gt;($L55+((M$1/100)*($AG55-$L55))),$J55,0))</f>
        <v>0</v>
      </c>
      <c r="N55" s="23">
        <f t="shared" si="17"/>
        <v>0</v>
      </c>
      <c r="O55" s="23">
        <f t="shared" si="17"/>
        <v>0</v>
      </c>
      <c r="P55" s="23">
        <f t="shared" si="17"/>
        <v>0</v>
      </c>
      <c r="Q55" s="23">
        <f t="shared" si="17"/>
        <v>0</v>
      </c>
      <c r="R55" s="27">
        <f t="shared" si="17"/>
        <v>0</v>
      </c>
      <c r="S55" s="23">
        <f t="shared" si="17"/>
        <v>0</v>
      </c>
      <c r="T55" s="23">
        <f t="shared" si="17"/>
        <v>0</v>
      </c>
      <c r="U55" s="23">
        <f t="shared" si="17"/>
        <v>0</v>
      </c>
      <c r="V55" s="23">
        <f t="shared" si="17"/>
        <v>0</v>
      </c>
      <c r="W55" s="27">
        <f t="shared" si="17"/>
        <v>0</v>
      </c>
      <c r="X55" s="23">
        <f t="shared" si="17"/>
        <v>0</v>
      </c>
      <c r="Y55" s="23">
        <f t="shared" si="17"/>
        <v>0</v>
      </c>
      <c r="Z55" s="23">
        <f t="shared" si="17"/>
        <v>0</v>
      </c>
      <c r="AA55" s="23">
        <f t="shared" si="17"/>
        <v>0</v>
      </c>
      <c r="AB55" s="27">
        <f t="shared" si="17"/>
        <v>0</v>
      </c>
      <c r="AC55" s="23">
        <f t="shared" si="17"/>
        <v>0</v>
      </c>
      <c r="AD55" s="23">
        <f t="shared" si="17"/>
        <v>0</v>
      </c>
      <c r="AE55" s="23">
        <f t="shared" si="17"/>
        <v>0</v>
      </c>
      <c r="AF55" s="23">
        <f t="shared" si="17"/>
        <v>0</v>
      </c>
      <c r="AG55" s="40">
        <v>100</v>
      </c>
      <c r="AH55" s="23"/>
      <c r="AI55" s="58" t="str">
        <f t="shared" si="3"/>
        <v/>
      </c>
      <c r="AJ55" s="23"/>
      <c r="AK55" s="74" t="str">
        <f>IF(AI55="","",5)</f>
        <v/>
      </c>
      <c r="AM55" s="111" t="str">
        <f>IF(AI55="","",ROUND((AI55*AK55),1))</f>
        <v/>
      </c>
      <c r="AO55" t="s">
        <v>78</v>
      </c>
    </row>
    <row r="56" spans="1:41" ht="4.5" customHeight="1" thickBot="1" x14ac:dyDescent="0.3">
      <c r="A56" s="113"/>
      <c r="B56" s="19"/>
      <c r="C56" s="19"/>
      <c r="D56" s="19"/>
      <c r="E56" s="19"/>
      <c r="F56" s="19"/>
      <c r="G56" s="128"/>
      <c r="H56" s="128"/>
      <c r="I56" s="128"/>
      <c r="J56" s="101"/>
      <c r="K56" s="102"/>
      <c r="L56" s="103"/>
      <c r="M56" s="25"/>
      <c r="N56" s="128"/>
      <c r="O56" s="128"/>
      <c r="P56" s="128"/>
      <c r="Q56" s="128"/>
      <c r="R56" s="25"/>
      <c r="S56" s="128"/>
      <c r="T56" s="128"/>
      <c r="U56" s="128"/>
      <c r="V56" s="128"/>
      <c r="W56" s="25"/>
      <c r="X56" s="128"/>
      <c r="Y56" s="128"/>
      <c r="Z56" s="128"/>
      <c r="AA56" s="128"/>
      <c r="AB56" s="25"/>
      <c r="AC56" s="128"/>
      <c r="AD56" s="128"/>
      <c r="AE56" s="128"/>
      <c r="AF56" s="128"/>
      <c r="AG56" s="108"/>
      <c r="AH56" s="128"/>
      <c r="AI56" s="59"/>
      <c r="AJ56" s="128"/>
      <c r="AK56" s="109"/>
      <c r="AL56" s="128"/>
      <c r="AM56" s="115"/>
      <c r="AO56" t="s">
        <v>79</v>
      </c>
    </row>
    <row r="57" spans="1:41" x14ac:dyDescent="0.25">
      <c r="B57" s="130"/>
      <c r="AO57" t="s">
        <v>80</v>
      </c>
    </row>
    <row r="58" spans="1:41" x14ac:dyDescent="0.25">
      <c r="B58" s="131"/>
      <c r="C58" s="130"/>
      <c r="D58" s="130"/>
      <c r="E58" s="130"/>
      <c r="F58" s="130"/>
      <c r="G58" s="130"/>
      <c r="H58" s="130"/>
      <c r="I58" s="130"/>
      <c r="J58" s="130"/>
      <c r="K58" s="130"/>
      <c r="L58" s="130"/>
      <c r="M58" s="130"/>
      <c r="N58" s="130"/>
      <c r="O58" s="130"/>
      <c r="P58" s="130"/>
      <c r="Q58" s="130"/>
      <c r="R58" s="130"/>
      <c r="S58" s="130"/>
      <c r="T58" s="130"/>
      <c r="U58" s="130"/>
      <c r="V58" s="130"/>
      <c r="W58" s="130"/>
      <c r="X58" s="130"/>
      <c r="AO58" t="s">
        <v>81</v>
      </c>
    </row>
    <row r="59" spans="1:41" x14ac:dyDescent="0.25">
      <c r="B59" s="131"/>
      <c r="AO59" t="s">
        <v>82</v>
      </c>
    </row>
    <row r="60" spans="1:41" x14ac:dyDescent="0.25">
      <c r="B60" s="131"/>
      <c r="AO60" t="s">
        <v>83</v>
      </c>
    </row>
    <row r="61" spans="1:41" x14ac:dyDescent="0.25">
      <c r="B61" s="131"/>
      <c r="D61" s="133"/>
      <c r="G61" s="35"/>
      <c r="AF61"/>
      <c r="AO61" t="s">
        <v>84</v>
      </c>
    </row>
    <row r="62" spans="1:41" x14ac:dyDescent="0.25">
      <c r="AO62" t="s">
        <v>34</v>
      </c>
    </row>
    <row r="63" spans="1:41" x14ac:dyDescent="0.25">
      <c r="AO63" t="s">
        <v>34</v>
      </c>
    </row>
    <row r="64" spans="1:41" x14ac:dyDescent="0.25">
      <c r="AO64" t="s">
        <v>34</v>
      </c>
    </row>
    <row r="65" spans="41:41" x14ac:dyDescent="0.25">
      <c r="AO65" t="s">
        <v>34</v>
      </c>
    </row>
    <row r="66" spans="41:41" x14ac:dyDescent="0.25">
      <c r="AO66" t="s">
        <v>34</v>
      </c>
    </row>
    <row r="67" spans="41:41" x14ac:dyDescent="0.25">
      <c r="AO67" t="s">
        <v>34</v>
      </c>
    </row>
    <row r="68" spans="41:41" x14ac:dyDescent="0.25">
      <c r="AO68" t="s">
        <v>34</v>
      </c>
    </row>
    <row r="69" spans="41:41" x14ac:dyDescent="0.25">
      <c r="AO69" t="s">
        <v>34</v>
      </c>
    </row>
    <row r="70" spans="41:41" x14ac:dyDescent="0.25">
      <c r="AO70" t="s">
        <v>34</v>
      </c>
    </row>
    <row r="71" spans="41:41" x14ac:dyDescent="0.25">
      <c r="AO71" t="s">
        <v>34</v>
      </c>
    </row>
    <row r="72" spans="41:41" x14ac:dyDescent="0.25">
      <c r="AO72" t="s">
        <v>34</v>
      </c>
    </row>
    <row r="73" spans="41:41" x14ac:dyDescent="0.25">
      <c r="AO73" t="s">
        <v>34</v>
      </c>
    </row>
    <row r="74" spans="41:41" x14ac:dyDescent="0.25">
      <c r="AO74" t="s">
        <v>34</v>
      </c>
    </row>
    <row r="75" spans="41:41" x14ac:dyDescent="0.25">
      <c r="AO75" t="s">
        <v>34</v>
      </c>
    </row>
    <row r="76" spans="41:41" x14ac:dyDescent="0.25">
      <c r="AO76" t="s">
        <v>34</v>
      </c>
    </row>
    <row r="77" spans="41:41" x14ac:dyDescent="0.25">
      <c r="AO77" t="s">
        <v>34</v>
      </c>
    </row>
    <row r="78" spans="41:41" x14ac:dyDescent="0.25">
      <c r="AO78" t="s">
        <v>34</v>
      </c>
    </row>
    <row r="79" spans="41:41" x14ac:dyDescent="0.25">
      <c r="AO79" t="s">
        <v>34</v>
      </c>
    </row>
    <row r="80" spans="41:41" x14ac:dyDescent="0.25">
      <c r="AO80" t="s">
        <v>34</v>
      </c>
    </row>
    <row r="81" spans="41:41" x14ac:dyDescent="0.25">
      <c r="AO81" t="s">
        <v>34</v>
      </c>
    </row>
    <row r="82" spans="41:41" x14ac:dyDescent="0.25">
      <c r="AO82" t="s">
        <v>34</v>
      </c>
    </row>
    <row r="83" spans="41:41" x14ac:dyDescent="0.25">
      <c r="AO83" t="s">
        <v>34</v>
      </c>
    </row>
    <row r="84" spans="41:41" x14ac:dyDescent="0.25">
      <c r="AO84" t="s">
        <v>34</v>
      </c>
    </row>
    <row r="85" spans="41:41" x14ac:dyDescent="0.25">
      <c r="AO85" t="s">
        <v>34</v>
      </c>
    </row>
    <row r="86" spans="41:41" x14ac:dyDescent="0.25">
      <c r="AO86" t="s">
        <v>34</v>
      </c>
    </row>
    <row r="87" spans="41:41" x14ac:dyDescent="0.25">
      <c r="AO87" t="s">
        <v>34</v>
      </c>
    </row>
    <row r="88" spans="41:41" x14ac:dyDescent="0.25">
      <c r="AO88" t="s">
        <v>34</v>
      </c>
    </row>
    <row r="89" spans="41:41" x14ac:dyDescent="0.25">
      <c r="AO89" t="s">
        <v>34</v>
      </c>
    </row>
    <row r="90" spans="41:41" x14ac:dyDescent="0.25">
      <c r="AO90" t="s">
        <v>34</v>
      </c>
    </row>
    <row r="91" spans="41:41" x14ac:dyDescent="0.25">
      <c r="AO91" t="s">
        <v>34</v>
      </c>
    </row>
    <row r="92" spans="41:41" x14ac:dyDescent="0.25">
      <c r="AO92" t="s">
        <v>34</v>
      </c>
    </row>
    <row r="93" spans="41:41" x14ac:dyDescent="0.25">
      <c r="AO93" t="s">
        <v>34</v>
      </c>
    </row>
    <row r="94" spans="41:41" x14ac:dyDescent="0.25">
      <c r="AO94" t="s">
        <v>34</v>
      </c>
    </row>
    <row r="95" spans="41:41" x14ac:dyDescent="0.25">
      <c r="AO95" t="s">
        <v>34</v>
      </c>
    </row>
  </sheetData>
  <sheetProtection password="D9B8" sheet="1" objects="1" scenarios="1" selectLockedCells="1"/>
  <protectedRanges>
    <protectedRange sqref="J28:J34 J46 J38 J40 J42 J48 J55 J22 J24 J44" name="Range1_1"/>
    <protectedRange sqref="J51:J53" name="Range1_1_1"/>
  </protectedRanges>
  <mergeCells count="26">
    <mergeCell ref="F3:AN6"/>
    <mergeCell ref="A8:AN8"/>
    <mergeCell ref="AI9:AN10"/>
    <mergeCell ref="E11:F12"/>
    <mergeCell ref="AM11:AN11"/>
    <mergeCell ref="AM12:AN12"/>
    <mergeCell ref="AM13:AN13"/>
    <mergeCell ref="AI14:AL15"/>
    <mergeCell ref="AM14:AN14"/>
    <mergeCell ref="B19:F20"/>
    <mergeCell ref="J19:J20"/>
    <mergeCell ref="L19:L20"/>
    <mergeCell ref="M19:AF19"/>
    <mergeCell ref="AG19:AG20"/>
    <mergeCell ref="AI19:AI20"/>
    <mergeCell ref="AK19:AK20"/>
    <mergeCell ref="B26:F26"/>
    <mergeCell ref="B37:F37"/>
    <mergeCell ref="B50:F50"/>
    <mergeCell ref="AM19:AM20"/>
    <mergeCell ref="O20:Q20"/>
    <mergeCell ref="T20:V20"/>
    <mergeCell ref="Y20:AA20"/>
    <mergeCell ref="AC20:AF20"/>
    <mergeCell ref="B21:F21"/>
    <mergeCell ref="B35:AM35"/>
  </mergeCells>
  <phoneticPr fontId="33" type="noConversion"/>
  <conditionalFormatting sqref="M28:AF30 M32:AF34 M40:AF40 M42:AF42 M48:AF48 M51:AF51 M53:AF53 M55:AF55 M24 M22 N22:AF24 M38:AF38">
    <cfRule type="cellIs" dxfId="2" priority="3" operator="greaterThan">
      <formula>1</formula>
    </cfRule>
  </conditionalFormatting>
  <conditionalFormatting sqref="M46:AF46">
    <cfRule type="cellIs" dxfId="1" priority="2" operator="greaterThan">
      <formula>1</formula>
    </cfRule>
  </conditionalFormatting>
  <conditionalFormatting sqref="M44:AF44">
    <cfRule type="cellIs" dxfId="0" priority="1" operator="greaterThan">
      <formula>1</formula>
    </cfRule>
  </conditionalFormatting>
  <dataValidations xWindow="408" yWindow="301" count="16">
    <dataValidation type="decimal" allowBlank="1" showErrorMessage="1" error="This value is invalid.  Please enter a number between 0.0 and 100.0." prompt="Enter College and Career Ready in ELA" sqref="J32">
      <formula1>0</formula1>
      <formula2>100</formula2>
    </dataValidation>
    <dataValidation type="decimal" allowBlank="1" showErrorMessage="1" error="This value is invalid.  Please enter a number between 0.0 and 100.0." prompt="Enter College and Career Ready in Math. " sqref="J34">
      <formula1>0</formula1>
      <formula2>100</formula2>
    </dataValidation>
    <dataValidation type="decimal" allowBlank="1" showErrorMessage="1" error="This value is invalid.  Please enter a number between 0.0 and 100.0." prompt="Enter the % of seniors accepted to a college or university without entering the % sign.  For example, to enter 75.5%, simply enter 75.5." sqref="J46">
      <formula1>0</formula1>
      <formula2>100</formula2>
    </dataValidation>
    <dataValidation type="decimal" allowBlank="1" showErrorMessage="1" error="This value is invalid.  Please enter a number between 0.0 and 100.0." prompt="Enter your school's 4-Year Graduation Rate without entering the % sign.  For example, to enter 75.5%, simply enter 75.5." sqref="J38">
      <formula1>0</formula1>
      <formula2>100</formula2>
    </dataValidation>
    <dataValidation type="decimal" allowBlank="1" showErrorMessage="1" error="This value is invalid.  Please enter a number between 0.0 and 100.0." prompt="Enter your school's 5-Year Graduation Rate without entering the % sign.  For example, to enter 75.5%, simply enter 75.5." sqref="J40">
      <formula1>0</formula1>
      <formula2>100</formula2>
    </dataValidation>
    <dataValidation type="decimal" allowBlank="1" showErrorMessage="1" error="This value is invalid.  Please enter a number between 0.0 and 100.0." prompt="Enter the % of 11th grade students earning combined scores of 80 or higher on the math and verbal sections of the PSAT.  The value should be a number between 0.0 and 100.0; do not enter the % sign.  For example, to enter 52.5%, simply enter 52.5." sqref="J42">
      <formula1>0</formula1>
      <formula2>100</formula2>
    </dataValidation>
    <dataValidation type="decimal" allowBlank="1" showErrorMessage="1" error="This value is invalid.  Please enter a number between 0.0 and 100.0." prompt="Enter the number of pasing AP/IB/DE scores. The value should be a decimal between 0.0 and 100.0." sqref="J48">
      <formula1>0</formula1>
      <formula2>100</formula2>
    </dataValidation>
    <dataValidation type="decimal" allowBlank="1" showErrorMessage="1" error="This value is invalid.  Please enter a number between 0.0 and 100.0." prompt="Enter your school's In-Seat Attendance rate without entering the % sign.  For example, to enter 92.5%, simply enter 92.5." sqref="J51">
      <formula1>0</formula1>
      <formula2>100</formula2>
    </dataValidation>
    <dataValidation type="decimal" allowBlank="1" showErrorMessage="1" error="This value is invalid.  Please enter a number between 0.0 and 100.0." prompt="Enter your school's re-enrollment rate without entering the % sign.  For example, to enter 72.5%, simply enter 72.5." sqref="J53">
      <formula1>0</formula1>
      <formula2>100</formula2>
    </dataValidation>
    <dataValidation type="decimal" allowBlank="1" showErrorMessage="1" error="This value is invalid.  Please enter a number between 0.0 and 100.0." prompt="Enter the % of 9th graders at your school who are on track to graduate in 4 years based on OSSE guidelines for completed Carnegie Units and required courses.  Enter a value between 0.0 and 100.0 without entering the % sign." sqref="J55">
      <formula1>0</formula1>
      <formula2>100</formula2>
    </dataValidation>
    <dataValidation type="decimal" allowBlank="1" showErrorMessage="1" error="This value is invalid.  Please enter a number between 0.0 and 100.0." prompt="Enter Transitional Median Growth Percentile value - ELA." sqref="J22">
      <formula1>0</formula1>
      <formula2>100</formula2>
    </dataValidation>
    <dataValidation type="decimal" allowBlank="1" showErrorMessage="1" error="This value is invalid.  Please enter a number between 0.0 and 100.0." prompt="Enter Transitional Median Growth Percentile value - Math." sqref="J24">
      <formula1>0</formula1>
      <formula2>100</formula2>
    </dataValidation>
    <dataValidation allowBlank="1" showErrorMessage="1" sqref="I61"/>
    <dataValidation type="decimal" allowBlank="1" showErrorMessage="1" error="This value is invalid.  Please enter a number between 0.0 and 100.0." prompt="Enter Moderate Command of Content and Above in ELA" sqref="J30">
      <formula1>0</formula1>
      <formula2>100</formula2>
    </dataValidation>
    <dataValidation type="decimal" allowBlank="1" showErrorMessage="1" error="This value is invalid.  Please enter a number between 0.0 and 100.0." prompt="Enter Moderate Command of Content and Above in ELA" sqref="J28">
      <formula1>0</formula1>
      <formula2>100</formula2>
    </dataValidation>
    <dataValidation type="decimal" allowBlank="1" showErrorMessage="1" error="This value is invalid.  Please enter a number between 0.0 and 100.0." prompt="Enter the % of 12th grade students earning combined scores of 800 or higher on the math and verbal sections of the SAT I.  The value should be a number between 0.0 and 100.0; do not enter the % sign.  For example, to enter 52.5%, simply enter 52.5." sqref="J44">
      <formula1>0</formula1>
      <formula2>100</formula2>
    </dataValidation>
  </dataValidations>
  <printOptions horizontalCentered="1"/>
  <pageMargins left="0.2" right="0.2" top="0.25" bottom="0.25" header="0" footer="0"/>
  <pageSetup scale="102" orientation="portrait"/>
  <drawing r:id="rId1"/>
  <legacyDrawing r:id="rId2"/>
  <extLst>
    <ext xmlns:mx="http://schemas.microsoft.com/office/mac/excel/2008/main" uri="{64002731-A6B0-56B0-2670-7721B7C09600}">
      <mx:PLV Mode="0" OnePage="0" WScale="102"/>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EE3F2D3E7EF84FB64854ABD445FCCF" ma:contentTypeVersion="" ma:contentTypeDescription="Create a new document." ma:contentTypeScope="" ma:versionID="dda94d9465427c705c42bdf8ca17c2f2">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CF27A3-556C-4E34-A465-B7D7D7F01D90}">
  <ds:schemaRefs>
    <ds:schemaRef ds:uri="http://schemas.microsoft.com/sharepoint/v3/contenttype/forms"/>
  </ds:schemaRefs>
</ds:datastoreItem>
</file>

<file path=customXml/itemProps2.xml><?xml version="1.0" encoding="utf-8"?>
<ds:datastoreItem xmlns:ds="http://schemas.openxmlformats.org/officeDocument/2006/customXml" ds:itemID="{49C53CE2-8D29-4229-9DE8-A4F6FBDC6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87EBD29-0CCC-4CD0-BE9A-524FFCF216C5}">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Directions</vt:lpstr>
      <vt:lpstr>High School Framework</vt:lpstr>
      <vt:lpstr>'High School Framework'!Print_Area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Sareeta Schmitt</cp:lastModifiedBy>
  <cp:lastPrinted>2015-04-21T15:45:18Z</cp:lastPrinted>
  <dcterms:created xsi:type="dcterms:W3CDTF">2010-02-05T15:08:06Z</dcterms:created>
  <dcterms:modified xsi:type="dcterms:W3CDTF">2015-04-27T12:58:34Z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0x010100B0EE3F2D3E7EF84FB64854ABD445FCCF</vt:lpwstr>
  </property>
</Properties>
</file>