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defaultThemeVersion="166925"/>
  <mc:AlternateContent xmlns:mc="http://schemas.openxmlformats.org/markup-compatibility/2006">
    <mc:Choice Requires="x15">
      <x15ac:absPath xmlns:x15ac="http://schemas.microsoft.com/office/spreadsheetml/2010/11/ac" url="/Volumes/dcpcsb/Shared/Oversight/FAQ/Financial Oversight/Budgets 2020 and 2021/Monument Academy PCS/"/>
    </mc:Choice>
  </mc:AlternateContent>
  <xr:revisionPtr revIDLastSave="0" documentId="13_ncr:1_{6865DC95-94B4-074A-B7AF-60280F276288}" xr6:coauthVersionLast="46" xr6:coauthVersionMax="46" xr10:uidLastSave="{00000000-0000-0000-0000-000000000000}"/>
  <bookViews>
    <workbookView xWindow="160" yWindow="480" windowWidth="57300" windowHeight="28100" activeTab="1" xr2:uid="{EAA7F1F9-D2A5-4D67-8D73-9F3C819D960B}"/>
  </bookViews>
  <sheets>
    <sheet name="Enrollment" sheetId="1" r:id="rId1"/>
    <sheet name="Annual Budget" sheetId="2" r:id="rId2"/>
  </sheets>
  <externalReferences>
    <externalReference r:id="rId3"/>
    <externalReference r:id="rId4"/>
    <externalReference r:id="rId5"/>
    <externalReference r:id="rId6"/>
    <externalReference r:id="rId7"/>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 localSheetId="1">#REF!</definedName>
    <definedName name="a">#REF!</definedName>
    <definedName name="ActMap">[1]Accounts!$D$2:$P$388</definedName>
    <definedName name="eRateDiscount">[2]Pop!$C$115:$H$115</definedName>
    <definedName name="ERateDiscountTable">[2]Pop!$C$126:$D$131</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'[2]Exp-Per'!$C$8</definedName>
    <definedName name="Inflation">'[3]V. Other Expenses'!$G$173:$Q$173</definedName>
    <definedName name="_xlnm.Print_Area" localSheetId="1">'Annual Budget'!$A:$Y</definedName>
    <definedName name="SalInfl">'[1]Exp-Per'!$H$10:$AZ$10</definedName>
    <definedName name="Scenario" localSheetId="1">[4]Inputs!#REF!</definedName>
    <definedName name="Scenario">[4]Inputs!#REF!</definedName>
    <definedName name="SetupBudgetYears">[1]SETUP!$H$19:$J$63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58" i="2" l="1"/>
  <c r="W57" i="2"/>
  <c r="W56" i="2"/>
  <c r="W55" i="2"/>
  <c r="W54" i="2"/>
  <c r="W53" i="2"/>
  <c r="W52" i="2"/>
  <c r="W51" i="2"/>
  <c r="W50" i="2"/>
  <c r="W49" i="2"/>
  <c r="W48" i="2"/>
  <c r="W47" i="2"/>
  <c r="S58" i="2"/>
  <c r="S57" i="2"/>
  <c r="S56" i="2"/>
  <c r="S55" i="2"/>
  <c r="S54" i="2"/>
  <c r="S53" i="2"/>
  <c r="S52" i="2"/>
  <c r="S51" i="2"/>
  <c r="S50" i="2"/>
  <c r="S49" i="2"/>
  <c r="S48" i="2"/>
  <c r="S47" i="2"/>
  <c r="O58" i="2"/>
  <c r="O57" i="2"/>
  <c r="O56" i="2"/>
  <c r="O55" i="2"/>
  <c r="O54" i="2"/>
  <c r="O53" i="2"/>
  <c r="O52" i="2"/>
  <c r="O51" i="2"/>
  <c r="O50" i="2"/>
  <c r="O49" i="2"/>
  <c r="O48" i="2"/>
  <c r="O47" i="2"/>
  <c r="K58" i="2"/>
  <c r="K57" i="2"/>
  <c r="K56" i="2"/>
  <c r="K55" i="2"/>
  <c r="K54" i="2"/>
  <c r="K53" i="2"/>
  <c r="K52" i="2"/>
  <c r="K51" i="2"/>
  <c r="K50" i="2"/>
  <c r="K49" i="2"/>
  <c r="K48" i="2"/>
  <c r="K47" i="2"/>
  <c r="W43" i="2"/>
  <c r="W42" i="2"/>
  <c r="W41" i="2"/>
  <c r="W40" i="2"/>
  <c r="W39" i="2"/>
  <c r="W38" i="2"/>
  <c r="S43" i="2"/>
  <c r="S42" i="2"/>
  <c r="S41" i="2"/>
  <c r="S40" i="2"/>
  <c r="S39" i="2"/>
  <c r="S38" i="2"/>
  <c r="O43" i="2"/>
  <c r="O42" i="2"/>
  <c r="O41" i="2"/>
  <c r="O40" i="2"/>
  <c r="O39" i="2"/>
  <c r="O38" i="2"/>
  <c r="K43" i="2"/>
  <c r="K42" i="2"/>
  <c r="K41" i="2"/>
  <c r="K40" i="2"/>
  <c r="K39" i="2"/>
  <c r="K38" i="2"/>
  <c r="W34" i="2"/>
  <c r="W33" i="2"/>
  <c r="W32" i="2"/>
  <c r="W31" i="2"/>
  <c r="W30" i="2"/>
  <c r="S34" i="2"/>
  <c r="S33" i="2"/>
  <c r="S32" i="2"/>
  <c r="S31" i="2"/>
  <c r="S30" i="2"/>
  <c r="O34" i="2"/>
  <c r="O33" i="2"/>
  <c r="O32" i="2"/>
  <c r="O31" i="2"/>
  <c r="O30" i="2"/>
  <c r="K34" i="2"/>
  <c r="K33" i="2"/>
  <c r="K32" i="2"/>
  <c r="K31" i="2"/>
  <c r="K30" i="2"/>
  <c r="W26" i="2"/>
  <c r="W25" i="2"/>
  <c r="W24" i="2"/>
  <c r="W23" i="2"/>
  <c r="W22" i="2"/>
  <c r="W21" i="2"/>
  <c r="W20" i="2"/>
  <c r="S26" i="2"/>
  <c r="S25" i="2"/>
  <c r="S24" i="2"/>
  <c r="S23" i="2"/>
  <c r="S22" i="2"/>
  <c r="S21" i="2"/>
  <c r="S20" i="2"/>
  <c r="O26" i="2"/>
  <c r="O25" i="2"/>
  <c r="O24" i="2"/>
  <c r="O23" i="2"/>
  <c r="O22" i="2"/>
  <c r="O21" i="2"/>
  <c r="O20" i="2"/>
  <c r="K26" i="2"/>
  <c r="K25" i="2"/>
  <c r="K24" i="2"/>
  <c r="K23" i="2"/>
  <c r="K22" i="2"/>
  <c r="K21" i="2"/>
  <c r="K20" i="2"/>
  <c r="W15" i="2"/>
  <c r="W14" i="2"/>
  <c r="W13" i="2"/>
  <c r="W12" i="2"/>
  <c r="W11" i="2"/>
  <c r="W10" i="2"/>
  <c r="W9" i="2"/>
  <c r="W8" i="2"/>
  <c r="W7" i="2"/>
  <c r="S15" i="2"/>
  <c r="S14" i="2"/>
  <c r="S13" i="2"/>
  <c r="S12" i="2"/>
  <c r="S11" i="2"/>
  <c r="S10" i="2"/>
  <c r="S9" i="2"/>
  <c r="S8" i="2"/>
  <c r="S7" i="2"/>
  <c r="O15" i="2"/>
  <c r="O14" i="2"/>
  <c r="O13" i="2"/>
  <c r="O12" i="2"/>
  <c r="O11" i="2"/>
  <c r="O10" i="2"/>
  <c r="O9" i="2"/>
  <c r="O8" i="2"/>
  <c r="O7" i="2"/>
  <c r="K15" i="2"/>
  <c r="K14" i="2"/>
  <c r="K13" i="2"/>
  <c r="K12" i="2"/>
  <c r="K11" i="2"/>
  <c r="K10" i="2"/>
  <c r="K9" i="2"/>
  <c r="K8" i="2"/>
  <c r="K7" i="2"/>
  <c r="D27" i="2" l="1"/>
  <c r="Y54" i="2"/>
  <c r="V59" i="2"/>
  <c r="U59" i="2"/>
  <c r="T59" i="2"/>
  <c r="R59" i="2"/>
  <c r="Q59" i="2"/>
  <c r="N59" i="2"/>
  <c r="M59" i="2"/>
  <c r="L59" i="2"/>
  <c r="J59" i="2"/>
  <c r="I59" i="2"/>
  <c r="D59" i="2"/>
  <c r="Y43" i="2"/>
  <c r="V44" i="2"/>
  <c r="N44" i="2"/>
  <c r="P44" i="2"/>
  <c r="H44" i="2"/>
  <c r="U44" i="2"/>
  <c r="T44" i="2"/>
  <c r="R44" i="2"/>
  <c r="Q44" i="2"/>
  <c r="M44" i="2"/>
  <c r="L44" i="2"/>
  <c r="O44" i="2" s="1"/>
  <c r="J44" i="2"/>
  <c r="I44" i="2"/>
  <c r="D44" i="2"/>
  <c r="Y32" i="2"/>
  <c r="T35" i="2"/>
  <c r="L35" i="2"/>
  <c r="V35" i="2"/>
  <c r="U35" i="2"/>
  <c r="R35" i="2"/>
  <c r="Q35" i="2"/>
  <c r="N35" i="2"/>
  <c r="M35" i="2"/>
  <c r="J35" i="2"/>
  <c r="I35" i="2"/>
  <c r="Y30" i="2"/>
  <c r="D35" i="2"/>
  <c r="F27" i="2"/>
  <c r="Y26" i="2"/>
  <c r="Y25" i="2"/>
  <c r="Y23" i="2"/>
  <c r="V27" i="2"/>
  <c r="R27" i="2"/>
  <c r="N27" i="2"/>
  <c r="J27" i="2"/>
  <c r="Q27" i="2"/>
  <c r="I27" i="2"/>
  <c r="Y20" i="2"/>
  <c r="Y13" i="2"/>
  <c r="Y11" i="2"/>
  <c r="Q16" i="2"/>
  <c r="I16" i="2"/>
  <c r="V16" i="2"/>
  <c r="U16" i="2"/>
  <c r="R16" i="2"/>
  <c r="N16" i="2"/>
  <c r="M16" i="2"/>
  <c r="L16" i="2"/>
  <c r="J16" i="2"/>
  <c r="D16" i="2"/>
  <c r="I5" i="2"/>
  <c r="J5" i="2" s="1"/>
  <c r="K5" i="2" s="1"/>
  <c r="L5" i="2" s="1"/>
  <c r="M5" i="2" s="1"/>
  <c r="N5" i="2" s="1"/>
  <c r="O5" i="2" s="1"/>
  <c r="P5" i="2" s="1"/>
  <c r="Q5" i="2" s="1"/>
  <c r="R5" i="2" s="1"/>
  <c r="S5" i="2" s="1"/>
  <c r="T5" i="2" s="1"/>
  <c r="U5" i="2" s="1"/>
  <c r="V5" i="2" s="1"/>
  <c r="W5" i="2" s="1"/>
  <c r="H5" i="2"/>
  <c r="D58" i="1"/>
  <c r="C58" i="1"/>
  <c r="B58" i="1"/>
  <c r="C45" i="1"/>
  <c r="B45" i="1"/>
  <c r="D42" i="1"/>
  <c r="C42" i="1"/>
  <c r="B42" i="1"/>
  <c r="C35" i="1"/>
  <c r="B35" i="1"/>
  <c r="D31" i="1"/>
  <c r="C31" i="1"/>
  <c r="B31" i="1"/>
  <c r="D26" i="1"/>
  <c r="D34" i="1" s="1"/>
  <c r="C26" i="1"/>
  <c r="C34" i="1" s="1"/>
  <c r="B26" i="1"/>
  <c r="B34" i="1" s="1"/>
  <c r="D24" i="1"/>
  <c r="B24" i="1"/>
  <c r="C24" i="1"/>
  <c r="W44" i="2" l="1"/>
  <c r="S44" i="2"/>
  <c r="V61" i="2"/>
  <c r="V62" i="2" s="1"/>
  <c r="V64" i="2" s="1"/>
  <c r="C37" i="1"/>
  <c r="C44" i="1"/>
  <c r="Y10" i="2"/>
  <c r="Y40" i="2"/>
  <c r="Y51" i="2"/>
  <c r="O59" i="2"/>
  <c r="D37" i="1"/>
  <c r="D44" i="1"/>
  <c r="Y24" i="2"/>
  <c r="Y34" i="2"/>
  <c r="N61" i="2"/>
  <c r="N62" i="2" s="1"/>
  <c r="N64" i="2" s="1"/>
  <c r="Y48" i="2"/>
  <c r="Y56" i="2"/>
  <c r="B37" i="1"/>
  <c r="B44" i="1"/>
  <c r="Y12" i="2"/>
  <c r="Y22" i="2"/>
  <c r="Y42" i="2"/>
  <c r="Y53" i="2"/>
  <c r="J62" i="2"/>
  <c r="J64" i="2" s="1"/>
  <c r="Y15" i="2"/>
  <c r="W35" i="2"/>
  <c r="K44" i="2"/>
  <c r="Y44" i="2" s="1"/>
  <c r="D61" i="2"/>
  <c r="D62" i="2" s="1"/>
  <c r="D64" i="2" s="1"/>
  <c r="Q61" i="2"/>
  <c r="Q62" i="2" s="1"/>
  <c r="Q64" i="2" s="1"/>
  <c r="Y50" i="2"/>
  <c r="Y58" i="2"/>
  <c r="Y9" i="2"/>
  <c r="O16" i="2"/>
  <c r="Y14" i="2"/>
  <c r="Y21" i="2"/>
  <c r="Y33" i="2"/>
  <c r="R61" i="2"/>
  <c r="R62" i="2" s="1"/>
  <c r="R64" i="2" s="1"/>
  <c r="Y55" i="2"/>
  <c r="O35" i="2"/>
  <c r="Y41" i="2"/>
  <c r="I61" i="2"/>
  <c r="I62" i="2" s="1"/>
  <c r="I64" i="2" s="1"/>
  <c r="W59" i="2"/>
  <c r="Y52" i="2"/>
  <c r="Y8" i="2"/>
  <c r="J61" i="2"/>
  <c r="U61" i="2"/>
  <c r="U62" i="2" s="1"/>
  <c r="U64" i="2" s="1"/>
  <c r="Y49" i="2"/>
  <c r="Y57" i="2"/>
  <c r="H16" i="2"/>
  <c r="P16" i="2"/>
  <c r="H27" i="2"/>
  <c r="K27" i="2" s="1"/>
  <c r="T16" i="2"/>
  <c r="Y31" i="2"/>
  <c r="Y39" i="2"/>
  <c r="Y47" i="2"/>
  <c r="H35" i="2"/>
  <c r="K35" i="2" s="1"/>
  <c r="P35" i="2"/>
  <c r="S35" i="2" s="1"/>
  <c r="H59" i="2"/>
  <c r="P59" i="2"/>
  <c r="P27" i="2"/>
  <c r="S27" i="2" s="1"/>
  <c r="L27" i="2"/>
  <c r="L61" i="2" s="1"/>
  <c r="L62" i="2" s="1"/>
  <c r="L64" i="2" s="1"/>
  <c r="T27" i="2"/>
  <c r="T61" i="2" s="1"/>
  <c r="M27" i="2"/>
  <c r="M61" i="2" s="1"/>
  <c r="M62" i="2" s="1"/>
  <c r="M64" i="2" s="1"/>
  <c r="U27" i="2"/>
  <c r="Y38" i="2"/>
  <c r="W16" i="2" l="1"/>
  <c r="T62" i="2"/>
  <c r="T64" i="2" s="1"/>
  <c r="O27" i="2"/>
  <c r="S16" i="2"/>
  <c r="W27" i="2"/>
  <c r="W61" i="2" s="1"/>
  <c r="K16" i="2"/>
  <c r="D47" i="1"/>
  <c r="D50" i="1" s="1"/>
  <c r="D53" i="1"/>
  <c r="Y35" i="2"/>
  <c r="Y7" i="2"/>
  <c r="S59" i="2"/>
  <c r="S61" i="2" s="1"/>
  <c r="P61" i="2"/>
  <c r="P62" i="2" s="1"/>
  <c r="P64" i="2" s="1"/>
  <c r="B53" i="1"/>
  <c r="B47" i="1"/>
  <c r="B50" i="1" s="1"/>
  <c r="K59" i="2"/>
  <c r="H61" i="2"/>
  <c r="H62" i="2" s="1"/>
  <c r="H64" i="2" s="1"/>
  <c r="O61" i="2"/>
  <c r="O62" i="2" s="1"/>
  <c r="O64" i="2" s="1"/>
  <c r="C53" i="1"/>
  <c r="C47" i="1"/>
  <c r="C50" i="1" s="1"/>
  <c r="Y27" i="2" l="1"/>
  <c r="S62" i="2"/>
  <c r="S64" i="2" s="1"/>
  <c r="Y16" i="2"/>
  <c r="K61" i="2"/>
  <c r="Y61" i="2" s="1"/>
  <c r="Y59" i="2"/>
  <c r="W62" i="2"/>
  <c r="W64" i="2" s="1"/>
  <c r="K62" i="2" l="1"/>
  <c r="Y62" i="2" l="1"/>
  <c r="K64" i="2"/>
  <c r="Y6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Whitney Jones</author>
  </authors>
  <commentList>
    <comment ref="C4" authorId="0" shapeId="0" xr:uid="{39833954-AE97-4FE9-B618-F90F37854AEB}">
      <text>
        <r>
          <rPr>
            <sz val="9"/>
            <color rgb="FF000000"/>
            <rFont val="Tahoma"/>
            <family val="2"/>
          </rPr>
          <t>These should be the enrollment numbers used to forecast revenues and expenses, regardless of the official projection (on which Quarter 1 UPSFF payments are based).</t>
        </r>
      </text>
    </comment>
  </commentList>
</comments>
</file>

<file path=xl/sharedStrings.xml><?xml version="1.0" encoding="utf-8"?>
<sst xmlns="http://schemas.openxmlformats.org/spreadsheetml/2006/main" count="129" uniqueCount="128">
  <si>
    <t>Budgeted and Actual Enrollment</t>
  </si>
  <si>
    <t>General Education</t>
  </si>
  <si>
    <t>Previous Year's Enrollment</t>
  </si>
  <si>
    <t>Budgeted Enrollment</t>
  </si>
  <si>
    <t>Audited Enrollment</t>
  </si>
  <si>
    <t>Pre-Kindergarten 3</t>
  </si>
  <si>
    <t>Pre-Kindergarten 4</t>
  </si>
  <si>
    <t>Kindergarten</t>
  </si>
  <si>
    <t>Grades 1</t>
  </si>
  <si>
    <t>Grades 2</t>
  </si>
  <si>
    <t>Grades 3</t>
  </si>
  <si>
    <t>Grades 4</t>
  </si>
  <si>
    <t>Grades 5</t>
  </si>
  <si>
    <t>Grades 6</t>
  </si>
  <si>
    <t>Grades 7</t>
  </si>
  <si>
    <t>Grades 8</t>
  </si>
  <si>
    <t>Grades 9</t>
  </si>
  <si>
    <t>Grades 10</t>
  </si>
  <si>
    <t>Grades 11</t>
  </si>
  <si>
    <t>Grades 12</t>
  </si>
  <si>
    <t>Alternative</t>
  </si>
  <si>
    <t>Special Ed Schools</t>
  </si>
  <si>
    <t>Adult</t>
  </si>
  <si>
    <t>Subtotal General Education</t>
  </si>
  <si>
    <t>Special Education</t>
  </si>
  <si>
    <t>Level 1</t>
  </si>
  <si>
    <t>Level 2</t>
  </si>
  <si>
    <t>Level 3</t>
  </si>
  <si>
    <t>Level 4</t>
  </si>
  <si>
    <t>Subtotal  for Special Ed</t>
  </si>
  <si>
    <t>English Language Learners</t>
  </si>
  <si>
    <t>Subtotal - ELL</t>
  </si>
  <si>
    <t>Special Education-Residential</t>
  </si>
  <si>
    <t>Level 1 Residential</t>
  </si>
  <si>
    <t>Level 2 Residential</t>
  </si>
  <si>
    <t>Level 3 Residential</t>
  </si>
  <si>
    <t>Level 4 Residential</t>
  </si>
  <si>
    <t>Subtotal  for Special Ed Residential</t>
  </si>
  <si>
    <t>English as a Second Language Residential</t>
  </si>
  <si>
    <t>LEP/NEP Residential</t>
  </si>
  <si>
    <t>Residential</t>
  </si>
  <si>
    <t>At-Risk Students</t>
  </si>
  <si>
    <t>At-Risk</t>
  </si>
  <si>
    <t>Special Education Add-ons (ESY)</t>
  </si>
  <si>
    <t>Level 1 ESY</t>
  </si>
  <si>
    <t>Level 2 ESY</t>
  </si>
  <si>
    <t>Level 3 ESY</t>
  </si>
  <si>
    <t>Level 4 ESY</t>
  </si>
  <si>
    <t>Subtotal  for Special Ed - ESY</t>
  </si>
  <si>
    <t>FY21 Annual Budget</t>
  </si>
  <si>
    <t>Prior Year</t>
  </si>
  <si>
    <t>July</t>
  </si>
  <si>
    <t>August</t>
  </si>
  <si>
    <t>September</t>
  </si>
  <si>
    <t>Q1</t>
  </si>
  <si>
    <t>October</t>
  </si>
  <si>
    <t>November</t>
  </si>
  <si>
    <t>December</t>
  </si>
  <si>
    <t>Q2</t>
  </si>
  <si>
    <t>January</t>
  </si>
  <si>
    <t>February</t>
  </si>
  <si>
    <t>March</t>
  </si>
  <si>
    <t>Q3</t>
  </si>
  <si>
    <t>April</t>
  </si>
  <si>
    <t>May</t>
  </si>
  <si>
    <t>June</t>
  </si>
  <si>
    <t>Q4</t>
  </si>
  <si>
    <t>Current Year</t>
  </si>
  <si>
    <r>
      <t xml:space="preserve">  </t>
    </r>
    <r>
      <rPr>
        <b/>
        <sz val="10"/>
        <rFont val="Times New Roman"/>
        <family val="1"/>
      </rPr>
      <t xml:space="preserve"> Projected</t>
    </r>
  </si>
  <si>
    <t>Annual Budget</t>
  </si>
  <si>
    <t>REVENUE</t>
  </si>
  <si>
    <t>Per Pupil Charter Payments - General Education</t>
  </si>
  <si>
    <t>Per Pupil Charter Payments - Categorical Enhancements</t>
  </si>
  <si>
    <t>Per Pupil Facilities Allowance</t>
  </si>
  <si>
    <t>Federal Funding</t>
  </si>
  <si>
    <t>Other Government Funding/Grants</t>
  </si>
  <si>
    <t>Private Grants and Donations</t>
  </si>
  <si>
    <t>Activity Fees</t>
  </si>
  <si>
    <t>In-kind revenue</t>
  </si>
  <si>
    <t>Other Income</t>
  </si>
  <si>
    <t>TOTAL REVENUES</t>
  </si>
  <si>
    <t>FUNCTIONAL EXPENSES</t>
  </si>
  <si>
    <t>Total Employees</t>
  </si>
  <si>
    <t>Personnel Salaries and Benefits</t>
  </si>
  <si>
    <t># of Employees</t>
  </si>
  <si>
    <t>Principal/Executive Salary</t>
  </si>
  <si>
    <t>Teachers Salaries</t>
  </si>
  <si>
    <t>Special Education Salaries</t>
  </si>
  <si>
    <t>Other Education Professionals Salaries</t>
  </si>
  <si>
    <t>Business/Operations Salaries</t>
  </si>
  <si>
    <t>Administrative/Other Staff Salaries</t>
  </si>
  <si>
    <t>Employee Benefits and Payroll Taxes</t>
  </si>
  <si>
    <t>N/A</t>
  </si>
  <si>
    <t>Subtotal: Personnel Expense</t>
  </si>
  <si>
    <t>Direct Student Expense</t>
  </si>
  <si>
    <t>Educational Supplies and Textbooks</t>
  </si>
  <si>
    <t>Student Assessment Materials/Program Evaluation</t>
  </si>
  <si>
    <t>Contracted Student Services</t>
  </si>
  <si>
    <t>Food Service</t>
  </si>
  <si>
    <t>Other Direct Student Expense</t>
  </si>
  <si>
    <t>Subtotal: Direct Student Expense</t>
  </si>
  <si>
    <t>Occupancy Expenses</t>
  </si>
  <si>
    <t>Rent</t>
  </si>
  <si>
    <t>Depreciation (facilities only)</t>
  </si>
  <si>
    <t>Interest (facilities only)</t>
  </si>
  <si>
    <t>Building Maintenance and Repairs</t>
  </si>
  <si>
    <t>Contracted Building Services</t>
  </si>
  <si>
    <t>Other Occupancy Expenses</t>
  </si>
  <si>
    <t>Subtotal: Occupancy Expenses</t>
  </si>
  <si>
    <t>General and Administrative Expenses</t>
  </si>
  <si>
    <t>Office Supplies and Materials</t>
  </si>
  <si>
    <t>Office Equipment Rental and Maintenance</t>
  </si>
  <si>
    <t>Telephone/Telecommunications</t>
  </si>
  <si>
    <t>Legal, Accounting and Payroll Services</t>
  </si>
  <si>
    <t>Insurance</t>
  </si>
  <si>
    <t>Transportation</t>
  </si>
  <si>
    <t>Professional Development</t>
  </si>
  <si>
    <t>PCSB Administrative Fee</t>
  </si>
  <si>
    <t>Management Fee</t>
  </si>
  <si>
    <t>Interest Expense (non-facility)</t>
  </si>
  <si>
    <t>Depreciation and Amortization (non-facility)</t>
  </si>
  <si>
    <t>Other General Expense</t>
  </si>
  <si>
    <t>Subtotal: General Expenses</t>
  </si>
  <si>
    <t>TOTAL EXPENSES</t>
  </si>
  <si>
    <t>Operating Revenue/Expense</t>
  </si>
  <si>
    <t>NET INCOME</t>
  </si>
  <si>
    <t>Monument Academy</t>
  </si>
  <si>
    <t>Monument Academy PCS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</si>
</sst>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0"/>
      <name val="Arial"/>
      <family val="2"/>
    </font>
    <font>
      <b/>
      <sz val="10"/>
      <name val="Times New Roman"/>
      <family val="1"/>
    </font>
    <font>
      <sz val="11"/>
      <color indexed="8"/>
      <name val="Calibri"/>
      <family val="2"/>
    </font>
    <font>
      <sz val="10"/>
      <name val="Times New Roman"/>
      <family val="1"/>
    </font>
    <font>
      <i/>
      <sz val="10"/>
      <name val="Times New Roman"/>
      <family val="1"/>
    </font>
    <font>
      <b/>
      <i/>
      <sz val="10"/>
      <name val="Times New Roman"/>
      <family val="1"/>
    </font>
    <font>
      <sz val="10"/>
      <color indexed="12"/>
      <name val="Times New Roman"/>
      <family val="1"/>
    </font>
    <font>
      <b/>
      <sz val="10"/>
      <color indexed="12"/>
      <name val="Times New Roman"/>
      <family val="1"/>
    </font>
    <font>
      <sz val="9"/>
      <color rgb="FF000000"/>
      <name val="Tahoma"/>
      <family val="2"/>
    </font>
    <font>
      <sz val="10"/>
      <color indexed="10"/>
      <name val="Times New Roman"/>
      <family val="1"/>
    </font>
  </fonts>
  <fills count="5">
    <fill>
      <patternFill patternType="none"/>
    </fill>
    <fill>
      <patternFill patternType="gray125"/>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8">
    <xf numFmtId="0" fontId="0" fillId="0" borderId="0"/>
    <xf numFmtId="43" fontId="4"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44" fontId="5" fillId="0" borderId="0" applyFont="0" applyFill="0" applyBorder="0" applyAlignment="0" applyProtection="0"/>
    <xf numFmtId="43" fontId="1" fillId="0" borderId="0" applyFont="0" applyFill="0" applyBorder="0" applyAlignment="0" applyProtection="0"/>
    <xf numFmtId="0" fontId="2" fillId="0" borderId="0"/>
  </cellStyleXfs>
  <cellXfs count="82">
    <xf numFmtId="0" fontId="0" fillId="0" borderId="0" xfId="0"/>
    <xf numFmtId="0" fontId="3" fillId="0" borderId="0" xfId="3" applyFont="1"/>
    <xf numFmtId="164" fontId="5" fillId="0" borderId="0" xfId="1" applyNumberFormat="1" applyFont="1" applyFill="1" applyAlignment="1">
      <alignment horizontal="center"/>
    </xf>
    <xf numFmtId="0" fontId="5" fillId="0" borderId="0" xfId="3" applyFont="1" applyAlignment="1">
      <alignment horizontal="center"/>
    </xf>
    <xf numFmtId="0" fontId="5" fillId="0" borderId="0" xfId="3" applyFont="1"/>
    <xf numFmtId="0" fontId="3" fillId="0" borderId="0" xfId="4" applyFont="1"/>
    <xf numFmtId="164" fontId="3" fillId="0" borderId="0" xfId="1" applyNumberFormat="1" applyFont="1" applyFill="1" applyAlignment="1">
      <alignment horizontal="center"/>
    </xf>
    <xf numFmtId="44" fontId="3" fillId="0" borderId="0" xfId="5" applyFont="1" applyFill="1" applyAlignment="1">
      <alignment horizontal="center"/>
    </xf>
    <xf numFmtId="0" fontId="5" fillId="0" borderId="2" xfId="4" applyBorder="1" applyAlignment="1">
      <alignment horizontal="center"/>
    </xf>
    <xf numFmtId="164" fontId="5" fillId="2" borderId="2" xfId="1" applyNumberFormat="1" applyFont="1" applyFill="1" applyBorder="1" applyAlignment="1">
      <alignment horizontal="center"/>
    </xf>
    <xf numFmtId="1" fontId="5" fillId="2" borderId="2" xfId="4" applyNumberFormat="1" applyFill="1" applyBorder="1" applyAlignment="1">
      <alignment horizontal="center"/>
    </xf>
    <xf numFmtId="16" fontId="5" fillId="0" borderId="2" xfId="4" applyNumberFormat="1" applyBorder="1" applyAlignment="1">
      <alignment horizontal="center"/>
    </xf>
    <xf numFmtId="0" fontId="3" fillId="0" borderId="2" xfId="4" applyFont="1" applyBorder="1" applyAlignment="1">
      <alignment horizontal="center"/>
    </xf>
    <xf numFmtId="164" fontId="3" fillId="0" borderId="2" xfId="1" applyNumberFormat="1" applyFont="1" applyFill="1" applyBorder="1" applyAlignment="1">
      <alignment horizontal="center"/>
    </xf>
    <xf numFmtId="1" fontId="3" fillId="0" borderId="2" xfId="4" applyNumberFormat="1" applyFont="1" applyBorder="1" applyAlignment="1">
      <alignment horizontal="center"/>
    </xf>
    <xf numFmtId="0" fontId="6" fillId="0" borderId="0" xfId="4" applyFont="1"/>
    <xf numFmtId="164" fontId="6" fillId="0" borderId="0" xfId="1" applyNumberFormat="1" applyFont="1" applyFill="1" applyAlignment="1">
      <alignment horizontal="center"/>
    </xf>
    <xf numFmtId="1" fontId="5" fillId="0" borderId="0" xfId="4" applyNumberFormat="1" applyAlignment="1">
      <alignment horizontal="center"/>
    </xf>
    <xf numFmtId="164" fontId="3" fillId="0" borderId="2" xfId="1" applyNumberFormat="1" applyFont="1" applyFill="1" applyBorder="1" applyAlignment="1">
      <alignment horizontal="center" wrapText="1"/>
    </xf>
    <xf numFmtId="0" fontId="3" fillId="0" borderId="2" xfId="4" applyFont="1" applyBorder="1" applyAlignment="1">
      <alignment horizontal="center" wrapText="1"/>
    </xf>
    <xf numFmtId="0" fontId="5" fillId="0" borderId="0" xfId="4"/>
    <xf numFmtId="0" fontId="7" fillId="0" borderId="0" xfId="4" applyFont="1"/>
    <xf numFmtId="0" fontId="3" fillId="0" borderId="2" xfId="4" applyFont="1" applyBorder="1"/>
    <xf numFmtId="164" fontId="3" fillId="2" borderId="2" xfId="1" applyNumberFormat="1" applyFont="1" applyFill="1" applyBorder="1" applyAlignment="1">
      <alignment horizontal="center"/>
    </xf>
    <xf numFmtId="1" fontId="3" fillId="2" borderId="2" xfId="4" applyNumberFormat="1" applyFont="1" applyFill="1" applyBorder="1" applyAlignment="1">
      <alignment horizontal="center"/>
    </xf>
    <xf numFmtId="0" fontId="5" fillId="0" borderId="2" xfId="4" applyBorder="1"/>
    <xf numFmtId="43" fontId="5" fillId="0" borderId="0" xfId="6" applyFont="1" applyFill="1"/>
    <xf numFmtId="0" fontId="6" fillId="0" borderId="2" xfId="4" applyFont="1" applyBorder="1"/>
    <xf numFmtId="164" fontId="8" fillId="0" borderId="0" xfId="1" applyNumberFormat="1" applyFont="1" applyFill="1" applyAlignment="1">
      <alignment horizontal="center"/>
    </xf>
    <xf numFmtId="1" fontId="8" fillId="0" borderId="0" xfId="4" applyNumberFormat="1" applyFont="1" applyAlignment="1">
      <alignment horizontal="center"/>
    </xf>
    <xf numFmtId="0" fontId="3" fillId="0" borderId="2" xfId="4" applyFont="1" applyBorder="1" applyAlignment="1">
      <alignment wrapText="1"/>
    </xf>
    <xf numFmtId="164" fontId="9" fillId="0" borderId="0" xfId="1" applyNumberFormat="1" applyFont="1" applyFill="1" applyAlignment="1">
      <alignment horizontal="center"/>
    </xf>
    <xf numFmtId="1" fontId="9" fillId="0" borderId="0" xfId="4" applyNumberFormat="1" applyFont="1" applyAlignment="1">
      <alignment horizontal="center"/>
    </xf>
    <xf numFmtId="164" fontId="5" fillId="0" borderId="0" xfId="1" applyNumberFormat="1" applyFont="1" applyFill="1" applyBorder="1" applyAlignment="1">
      <alignment horizontal="center"/>
    </xf>
    <xf numFmtId="0" fontId="7" fillId="0" borderId="2" xfId="4" applyFont="1" applyBorder="1"/>
    <xf numFmtId="0" fontId="3" fillId="0" borderId="0" xfId="4" applyFont="1" applyAlignment="1">
      <alignment horizontal="right"/>
    </xf>
    <xf numFmtId="0" fontId="5" fillId="0" borderId="0" xfId="4" applyAlignment="1">
      <alignment horizontal="center"/>
    </xf>
    <xf numFmtId="0" fontId="9" fillId="0" borderId="0" xfId="4" applyFont="1" applyAlignment="1">
      <alignment shrinkToFit="1"/>
    </xf>
    <xf numFmtId="164" fontId="5" fillId="0" borderId="0" xfId="1" applyNumberFormat="1" applyFont="1" applyFill="1" applyBorder="1" applyAlignment="1">
      <alignment horizontal="center" shrinkToFit="1"/>
    </xf>
    <xf numFmtId="0" fontId="5" fillId="0" borderId="0" xfId="4" applyAlignment="1">
      <alignment horizontal="center" shrinkToFit="1"/>
    </xf>
    <xf numFmtId="43" fontId="5" fillId="0" borderId="0" xfId="3" applyNumberFormat="1" applyFont="1"/>
    <xf numFmtId="0" fontId="3" fillId="0" borderId="0" xfId="7" applyFont="1"/>
    <xf numFmtId="0" fontId="5" fillId="0" borderId="0" xfId="7" applyFont="1"/>
    <xf numFmtId="164" fontId="5" fillId="0" borderId="0" xfId="1" applyNumberFormat="1" applyFont="1"/>
    <xf numFmtId="0" fontId="11" fillId="0" borderId="0" xfId="7" applyFont="1"/>
    <xf numFmtId="164" fontId="5" fillId="0" borderId="0" xfId="1" applyNumberFormat="1" applyFont="1" applyBorder="1"/>
    <xf numFmtId="164" fontId="3" fillId="0" borderId="4" xfId="1" applyNumberFormat="1" applyFont="1" applyFill="1" applyBorder="1" applyAlignment="1">
      <alignment horizontal="center"/>
    </xf>
    <xf numFmtId="17" fontId="3" fillId="0" borderId="0" xfId="7" applyNumberFormat="1" applyFont="1" applyAlignment="1">
      <alignment horizontal="center"/>
    </xf>
    <xf numFmtId="17" fontId="3" fillId="0" borderId="4" xfId="7" applyNumberFormat="1" applyFont="1" applyBorder="1" applyAlignment="1">
      <alignment horizontal="center"/>
    </xf>
    <xf numFmtId="164" fontId="5" fillId="0" borderId="5" xfId="1" applyNumberFormat="1" applyFont="1" applyFill="1" applyBorder="1" applyAlignment="1">
      <alignment horizontal="center"/>
    </xf>
    <xf numFmtId="0" fontId="5" fillId="0" borderId="0" xfId="7" applyFont="1" applyAlignment="1">
      <alignment horizontal="center"/>
    </xf>
    <xf numFmtId="0" fontId="5" fillId="0" borderId="5" xfId="7" applyFont="1" applyBorder="1" applyAlignment="1">
      <alignment horizontal="center"/>
    </xf>
    <xf numFmtId="164" fontId="11" fillId="0" borderId="0" xfId="7" applyNumberFormat="1" applyFont="1"/>
    <xf numFmtId="164" fontId="5" fillId="0" borderId="0" xfId="7" applyNumberFormat="1" applyFont="1"/>
    <xf numFmtId="164" fontId="5" fillId="0" borderId="5" xfId="7" applyNumberFormat="1" applyFont="1" applyBorder="1"/>
    <xf numFmtId="0" fontId="3" fillId="0" borderId="6" xfId="7" applyFont="1" applyBorder="1"/>
    <xf numFmtId="164" fontId="3" fillId="0" borderId="6" xfId="1" applyNumberFormat="1" applyFont="1" applyFill="1" applyBorder="1"/>
    <xf numFmtId="43" fontId="3" fillId="0" borderId="0" xfId="1" applyFont="1" applyFill="1" applyBorder="1"/>
    <xf numFmtId="164" fontId="11" fillId="0" borderId="0" xfId="1" applyNumberFormat="1" applyFont="1" applyBorder="1"/>
    <xf numFmtId="164" fontId="3" fillId="0" borderId="0" xfId="1" applyNumberFormat="1" applyFont="1" applyBorder="1"/>
    <xf numFmtId="5" fontId="3" fillId="0" borderId="0" xfId="7" applyNumberFormat="1" applyFont="1"/>
    <xf numFmtId="164" fontId="3" fillId="0" borderId="0" xfId="7" applyNumberFormat="1" applyFont="1"/>
    <xf numFmtId="164" fontId="5" fillId="0" borderId="0" xfId="1" applyNumberFormat="1" applyFont="1" applyFill="1" applyBorder="1"/>
    <xf numFmtId="0" fontId="0" fillId="3" borderId="0" xfId="0" applyFill="1"/>
    <xf numFmtId="5" fontId="5" fillId="0" borderId="0" xfId="7" applyNumberFormat="1" applyFont="1"/>
    <xf numFmtId="0" fontId="7" fillId="0" borderId="0" xfId="7" applyFont="1"/>
    <xf numFmtId="164" fontId="5" fillId="2" borderId="2" xfId="1" applyNumberFormat="1" applyFont="1" applyFill="1" applyBorder="1"/>
    <xf numFmtId="164" fontId="5" fillId="4" borderId="2" xfId="1" applyNumberFormat="1" applyFont="1" applyFill="1" applyBorder="1" applyAlignment="1">
      <alignment horizontal="right"/>
    </xf>
    <xf numFmtId="43" fontId="3" fillId="0" borderId="6" xfId="1" applyFont="1" applyFill="1" applyBorder="1"/>
    <xf numFmtId="164" fontId="3" fillId="0" borderId="0" xfId="1" applyNumberFormat="1" applyFont="1" applyFill="1" applyBorder="1"/>
    <xf numFmtId="164" fontId="3" fillId="0" borderId="6" xfId="7" applyNumberFormat="1" applyFont="1" applyBorder="1"/>
    <xf numFmtId="164" fontId="3" fillId="0" borderId="4" xfId="7" applyNumberFormat="1" applyFont="1" applyBorder="1"/>
    <xf numFmtId="164" fontId="3" fillId="0" borderId="5" xfId="1" applyNumberFormat="1" applyFont="1" applyFill="1" applyBorder="1"/>
    <xf numFmtId="164" fontId="3" fillId="0" borderId="5" xfId="7" applyNumberFormat="1" applyFont="1" applyBorder="1"/>
    <xf numFmtId="44" fontId="3" fillId="0" borderId="0" xfId="2" applyFont="1" applyFill="1" applyBorder="1"/>
    <xf numFmtId="164" fontId="3" fillId="0" borderId="6" xfId="2" applyNumberFormat="1" applyFont="1" applyFill="1" applyBorder="1"/>
    <xf numFmtId="164" fontId="11" fillId="0" borderId="0" xfId="2" applyNumberFormat="1" applyFont="1" applyBorder="1"/>
    <xf numFmtId="164" fontId="5" fillId="0" borderId="0" xfId="2" applyNumberFormat="1" applyFont="1"/>
    <xf numFmtId="0" fontId="3" fillId="0" borderId="1" xfId="4" applyFont="1" applyBorder="1" applyAlignment="1">
      <alignment horizontal="center" wrapText="1"/>
    </xf>
    <xf numFmtId="0" fontId="3" fillId="0" borderId="3" xfId="4" applyFont="1" applyBorder="1" applyAlignment="1">
      <alignment horizontal="center" wrapText="1"/>
    </xf>
    <xf numFmtId="164" fontId="3" fillId="0" borderId="2" xfId="1" applyNumberFormat="1" applyFont="1" applyFill="1" applyBorder="1" applyAlignment="1">
      <alignment horizontal="center" wrapText="1"/>
    </xf>
    <xf numFmtId="0" fontId="3" fillId="0" borderId="2" xfId="4" applyFont="1" applyBorder="1" applyAlignment="1">
      <alignment horizontal="center" wrapText="1"/>
    </xf>
  </cellXfs>
  <cellStyles count="8">
    <cellStyle name="Comma" xfId="1" builtinId="3"/>
    <cellStyle name="Comma 5" xfId="6" xr:uid="{B6D0AE58-936A-4EC3-9BED-55F91E01B9D8}"/>
    <cellStyle name="Currency" xfId="2" builtinId="4"/>
    <cellStyle name="Currency 2 2" xfId="5" xr:uid="{10FE1374-E100-431D-A215-C08C09D8E65A}"/>
    <cellStyle name="Normal" xfId="0" builtinId="0"/>
    <cellStyle name="Normal 2 2 2" xfId="4" xr:uid="{BAA852AC-35EC-4F6D-9332-3F75476654B9}"/>
    <cellStyle name="Normal 2 2 2 2" xfId="3" xr:uid="{8DFC308E-293C-41F7-BFE1-62EF9D1F71C9}"/>
    <cellStyle name="Normal_PSCB financials reporting template" xfId="7" xr:uid="{E81A2E5E-A981-4DED-AD0C-04816057B1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y%20Drive/Monument%20Academy/Budget/FY21/Final/FY%2021%20Budget%2007.07%20v2%20approv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undoverde.basecamphq.com/Documents%20and%20Settings/Bob/Local%20Settings/Temporary%20Internet%20Files/Content.IE5/B96OLA4D/Mundo%20Verde%201.8%20-%20sendou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jones.DCPUBLICCHARTER/AppData/Local/Microsoft/Windows/Temporary%20Internet%20Files/Content.IE5/D30380PT/Achievement%20Prep%20-%20FY15%20Financial%20Model%20-%201501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P/AppData/Local/Temp/Leberkaese/sample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y%20Drive/Monument%20Academy/Budget/FY21/Final/PCSB/FY21%20Budget%20Template%20Mon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Checklist"/>
      <sheetName val="IS2"/>
      <sheetName val="Sheet1"/>
      <sheetName val="Dashboard"/>
      <sheetName val="Report"/>
      <sheetName val="FAR"/>
      <sheetName val="ERROR"/>
      <sheetName val="DP"/>
      <sheetName val="COMP"/>
      <sheetName val="POP"/>
      <sheetName val="PPF Inputs"/>
      <sheetName val="Rev-Loc"/>
      <sheetName val="NCLB,IDEA"/>
      <sheetName val="Rev-Fed"/>
      <sheetName val="Rev-Oth"/>
      <sheetName val="STAFF"/>
      <sheetName val="Exp-Per"/>
      <sheetName val="VENDORS"/>
      <sheetName val="Exp-Occ"/>
      <sheetName val="Exp-Stu"/>
      <sheetName val="Exp-Ofc"/>
      <sheetName val="Exp-BS"/>
      <sheetName val="DEP"/>
      <sheetName val="Loan1"/>
      <sheetName val="Loan Amortization"/>
      <sheetName val="Rent1"/>
      <sheetName val="CapLease1"/>
      <sheetName val="CapLease2"/>
      <sheetName val="IS1"/>
      <sheetName val="BS1"/>
      <sheetName val="CY1"/>
      <sheetName val="ReportPVT"/>
      <sheetName val="Data"/>
      <sheetName val="DATABS"/>
      <sheetName val="Templates"/>
      <sheetName val="SETUP"/>
      <sheetName val="Charts"/>
      <sheetName val="Accounts"/>
      <sheetName val="Calendarization"/>
      <sheetName val="CompsChart"/>
      <sheetName val="Blacklist"/>
      <sheetName val="Icons"/>
      <sheetName val="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0">
          <cell r="H10"/>
          <cell r="I10"/>
          <cell r="J10"/>
          <cell r="K10"/>
          <cell r="L10">
            <v>1.02</v>
          </cell>
          <cell r="M10">
            <v>1.02</v>
          </cell>
          <cell r="N10">
            <v>1.02</v>
          </cell>
          <cell r="O10">
            <v>1.02</v>
          </cell>
          <cell r="P10">
            <v>1.02</v>
          </cell>
          <cell r="Q10">
            <v>1.02</v>
          </cell>
          <cell r="R10">
            <v>1.02</v>
          </cell>
          <cell r="S10">
            <v>1.02</v>
          </cell>
          <cell r="T10">
            <v>1.02</v>
          </cell>
          <cell r="U10">
            <v>1.02</v>
          </cell>
          <cell r="V10">
            <v>1.02</v>
          </cell>
          <cell r="W10">
            <v>1.02</v>
          </cell>
          <cell r="X10">
            <v>1.02</v>
          </cell>
          <cell r="Y10">
            <v>1.02</v>
          </cell>
          <cell r="Z10">
            <v>1.02</v>
          </cell>
          <cell r="AA10">
            <v>1.02</v>
          </cell>
          <cell r="AB10">
            <v>1.02</v>
          </cell>
          <cell r="AC10">
            <v>1.02</v>
          </cell>
          <cell r="AD10">
            <v>1.02</v>
          </cell>
          <cell r="AE10">
            <v>1.02</v>
          </cell>
          <cell r="AF10">
            <v>1.02</v>
          </cell>
          <cell r="AG10">
            <v>1.02</v>
          </cell>
          <cell r="AH10">
            <v>1.02</v>
          </cell>
          <cell r="AI10">
            <v>1.02</v>
          </cell>
          <cell r="AJ10">
            <v>1.02</v>
          </cell>
          <cell r="AK10">
            <v>1.02</v>
          </cell>
          <cell r="AL10">
            <v>1.02</v>
          </cell>
          <cell r="AM10">
            <v>1.02</v>
          </cell>
          <cell r="AN10">
            <v>1.02</v>
          </cell>
          <cell r="AO10">
            <v>1.02</v>
          </cell>
          <cell r="AP10">
            <v>1.02</v>
          </cell>
          <cell r="AQ10">
            <v>1.02</v>
          </cell>
          <cell r="AR10">
            <v>1.02</v>
          </cell>
          <cell r="AS10">
            <v>1.02</v>
          </cell>
          <cell r="AT10">
            <v>1.02</v>
          </cell>
          <cell r="AU10">
            <v>1.02</v>
          </cell>
          <cell r="AV10">
            <v>1.02</v>
          </cell>
          <cell r="AW10">
            <v>1.02</v>
          </cell>
          <cell r="AX10">
            <v>1.02</v>
          </cell>
          <cell r="AY10">
            <v>1.02</v>
          </cell>
          <cell r="AZ10">
            <v>1.02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9">
          <cell r="H19" t="str">
            <v>SY16-17</v>
          </cell>
          <cell r="I19" t="str">
            <v>Past</v>
          </cell>
          <cell r="J19"/>
        </row>
        <row r="20">
          <cell r="H20" t="str">
            <v>SY17-18</v>
          </cell>
          <cell r="I20" t="str">
            <v>Past</v>
          </cell>
          <cell r="J20"/>
        </row>
        <row r="21">
          <cell r="H21" t="str">
            <v>SY18-19</v>
          </cell>
          <cell r="I21" t="str">
            <v>Past</v>
          </cell>
          <cell r="J21"/>
        </row>
        <row r="22">
          <cell r="H22" t="str">
            <v>SY19-20</v>
          </cell>
          <cell r="I22" t="str">
            <v>Current</v>
          </cell>
          <cell r="J22"/>
        </row>
        <row r="23">
          <cell r="H23" t="str">
            <v>SY20-21</v>
          </cell>
          <cell r="I23" t="str">
            <v>Future</v>
          </cell>
          <cell r="J23"/>
        </row>
        <row r="24">
          <cell r="H24" t="str">
            <v>SY21-22</v>
          </cell>
          <cell r="I24" t="str">
            <v>Future</v>
          </cell>
          <cell r="J24"/>
        </row>
        <row r="25">
          <cell r="H25" t="str">
            <v>SY22-23</v>
          </cell>
          <cell r="I25" t="str">
            <v>Future</v>
          </cell>
          <cell r="J25"/>
        </row>
        <row r="26">
          <cell r="H26" t="str">
            <v>SY23-24</v>
          </cell>
          <cell r="I26" t="str">
            <v>Future</v>
          </cell>
          <cell r="J26"/>
        </row>
        <row r="27">
          <cell r="H27" t="str">
            <v>SY24-25</v>
          </cell>
          <cell r="I27" t="str">
            <v>Future</v>
          </cell>
          <cell r="J27"/>
        </row>
        <row r="28">
          <cell r="H28" t="str">
            <v>SY25-26</v>
          </cell>
          <cell r="I28" t="str">
            <v>Future</v>
          </cell>
          <cell r="J28"/>
        </row>
        <row r="29">
          <cell r="H29" t="str">
            <v>SY26-27</v>
          </cell>
          <cell r="I29" t="str">
            <v>Future</v>
          </cell>
          <cell r="J29"/>
        </row>
        <row r="30">
          <cell r="H30" t="str">
            <v>SY27-28</v>
          </cell>
          <cell r="I30" t="str">
            <v>Future</v>
          </cell>
          <cell r="J30"/>
        </row>
        <row r="31">
          <cell r="H31" t="str">
            <v>SY28-29</v>
          </cell>
          <cell r="I31" t="str">
            <v>Future</v>
          </cell>
          <cell r="J31"/>
        </row>
        <row r="32">
          <cell r="H32" t="str">
            <v>SY29-30</v>
          </cell>
          <cell r="I32" t="str">
            <v>Future</v>
          </cell>
          <cell r="J32"/>
        </row>
        <row r="33">
          <cell r="H33" t="str">
            <v>SY30-31</v>
          </cell>
          <cell r="I33" t="str">
            <v>Future</v>
          </cell>
          <cell r="J33"/>
        </row>
        <row r="34">
          <cell r="H34" t="str">
            <v>SY31-32</v>
          </cell>
          <cell r="I34" t="str">
            <v>Future</v>
          </cell>
          <cell r="J34"/>
        </row>
        <row r="35">
          <cell r="H35" t="str">
            <v>SY32-33</v>
          </cell>
          <cell r="I35" t="str">
            <v>Future</v>
          </cell>
          <cell r="J35"/>
        </row>
        <row r="36">
          <cell r="H36" t="str">
            <v>SY33-34</v>
          </cell>
          <cell r="I36" t="str">
            <v>Future</v>
          </cell>
          <cell r="J36"/>
        </row>
        <row r="37">
          <cell r="H37" t="str">
            <v>SY34-35</v>
          </cell>
          <cell r="I37" t="str">
            <v>Future</v>
          </cell>
          <cell r="J37"/>
        </row>
        <row r="38">
          <cell r="H38" t="str">
            <v>SY35-36</v>
          </cell>
          <cell r="I38" t="str">
            <v>Future</v>
          </cell>
          <cell r="J38"/>
        </row>
        <row r="39">
          <cell r="H39" t="str">
            <v>SY36-37</v>
          </cell>
          <cell r="I39" t="str">
            <v>Future</v>
          </cell>
          <cell r="J39"/>
        </row>
        <row r="40">
          <cell r="H40" t="str">
            <v>SY37-38</v>
          </cell>
          <cell r="I40" t="str">
            <v>Future</v>
          </cell>
          <cell r="J40"/>
        </row>
        <row r="41">
          <cell r="H41" t="str">
            <v>SY38-39</v>
          </cell>
          <cell r="I41" t="str">
            <v>Future</v>
          </cell>
          <cell r="J41"/>
        </row>
        <row r="42">
          <cell r="H42" t="str">
            <v>SY39-40</v>
          </cell>
          <cell r="I42" t="str">
            <v>Future</v>
          </cell>
          <cell r="J42"/>
        </row>
        <row r="43">
          <cell r="H43" t="str">
            <v>SY40-41</v>
          </cell>
          <cell r="I43" t="str">
            <v>Future</v>
          </cell>
          <cell r="J43"/>
        </row>
        <row r="44">
          <cell r="H44" t="str">
            <v>SY41-42</v>
          </cell>
          <cell r="I44" t="str">
            <v>Future</v>
          </cell>
          <cell r="J44"/>
        </row>
        <row r="45">
          <cell r="H45" t="str">
            <v>SY42-43</v>
          </cell>
          <cell r="I45" t="str">
            <v>Future</v>
          </cell>
          <cell r="J45"/>
        </row>
        <row r="46">
          <cell r="H46" t="str">
            <v>SY43-44</v>
          </cell>
          <cell r="I46" t="str">
            <v>Future</v>
          </cell>
          <cell r="J46"/>
        </row>
        <row r="47">
          <cell r="H47" t="str">
            <v>SY44-45</v>
          </cell>
          <cell r="I47" t="str">
            <v>Future</v>
          </cell>
          <cell r="J47"/>
        </row>
        <row r="48">
          <cell r="H48" t="str">
            <v>SY45-46</v>
          </cell>
          <cell r="I48" t="str">
            <v>Future</v>
          </cell>
          <cell r="J48"/>
        </row>
        <row r="49">
          <cell r="H49" t="str">
            <v>SY46-47</v>
          </cell>
          <cell r="I49" t="str">
            <v>Future</v>
          </cell>
          <cell r="J49"/>
        </row>
        <row r="50">
          <cell r="H50" t="str">
            <v>SY47-48</v>
          </cell>
          <cell r="I50" t="str">
            <v>Future</v>
          </cell>
          <cell r="J50"/>
        </row>
        <row r="51">
          <cell r="H51" t="str">
            <v>SY48-49</v>
          </cell>
          <cell r="I51" t="str">
            <v>Future</v>
          </cell>
          <cell r="J51"/>
        </row>
        <row r="52">
          <cell r="H52" t="str">
            <v>SY49-50</v>
          </cell>
          <cell r="I52" t="str">
            <v>Future</v>
          </cell>
          <cell r="J52"/>
        </row>
        <row r="53">
          <cell r="H53" t="str">
            <v>SY50-51</v>
          </cell>
          <cell r="I53" t="str">
            <v>Future</v>
          </cell>
          <cell r="J53"/>
        </row>
        <row r="54">
          <cell r="H54" t="str">
            <v>SY51-52</v>
          </cell>
          <cell r="I54" t="str">
            <v>Future</v>
          </cell>
          <cell r="J54"/>
        </row>
        <row r="55">
          <cell r="H55" t="str">
            <v>SY52-53</v>
          </cell>
          <cell r="I55" t="str">
            <v>Future</v>
          </cell>
          <cell r="J55"/>
        </row>
        <row r="56">
          <cell r="H56" t="str">
            <v>SY53-54</v>
          </cell>
          <cell r="I56" t="str">
            <v>Future</v>
          </cell>
          <cell r="J56"/>
        </row>
        <row r="57">
          <cell r="H57" t="str">
            <v>SY54-55</v>
          </cell>
          <cell r="I57" t="str">
            <v>Future</v>
          </cell>
          <cell r="J57"/>
        </row>
        <row r="58">
          <cell r="H58" t="str">
            <v>SY55-56</v>
          </cell>
          <cell r="I58" t="str">
            <v>Future</v>
          </cell>
          <cell r="J58"/>
        </row>
        <row r="59">
          <cell r="H59" t="str">
            <v>SY56-57</v>
          </cell>
          <cell r="I59" t="str">
            <v>Future</v>
          </cell>
          <cell r="J59"/>
        </row>
        <row r="60">
          <cell r="H60" t="str">
            <v>SY57-58</v>
          </cell>
          <cell r="I60" t="str">
            <v>Future</v>
          </cell>
          <cell r="J60"/>
        </row>
        <row r="61">
          <cell r="H61" t="str">
            <v>SY58-59</v>
          </cell>
          <cell r="I61" t="str">
            <v>Future</v>
          </cell>
          <cell r="J61"/>
        </row>
        <row r="62">
          <cell r="H62" t="str">
            <v>SY59-60</v>
          </cell>
          <cell r="I62" t="str">
            <v>Future</v>
          </cell>
          <cell r="J62"/>
        </row>
        <row r="63">
          <cell r="H63" t="str">
            <v>SY60-61</v>
          </cell>
          <cell r="I63" t="str">
            <v>Future</v>
          </cell>
          <cell r="J63"/>
        </row>
      </sheetData>
      <sheetData sheetId="36"/>
      <sheetData sheetId="37">
        <row r="2">
          <cell r="D2"/>
          <cell r="E2"/>
          <cell r="F2"/>
          <cell r="G2"/>
          <cell r="H2"/>
          <cell r="I2"/>
          <cell r="J2"/>
          <cell r="K2"/>
          <cell r="L2"/>
          <cell r="M2"/>
          <cell r="N2"/>
          <cell r="O2"/>
        </row>
        <row r="3">
          <cell r="D3"/>
          <cell r="E3"/>
          <cell r="F3"/>
          <cell r="G3"/>
          <cell r="H3"/>
          <cell r="I3"/>
          <cell r="J3"/>
          <cell r="K3"/>
          <cell r="L3"/>
          <cell r="M3"/>
          <cell r="N3"/>
          <cell r="O3"/>
        </row>
        <row r="4">
          <cell r="D4"/>
          <cell r="E4"/>
          <cell r="F4"/>
          <cell r="G4"/>
          <cell r="H4" t="str">
            <v>?</v>
          </cell>
          <cell r="I4"/>
          <cell r="J4"/>
          <cell r="K4"/>
          <cell r="L4"/>
          <cell r="M4"/>
          <cell r="N4"/>
          <cell r="O4"/>
        </row>
        <row r="5">
          <cell r="D5" t="str">
            <v>Act</v>
          </cell>
          <cell r="E5" t="str">
            <v>Description</v>
          </cell>
          <cell r="F5" t="str">
            <v>MapEdOps</v>
          </cell>
          <cell r="G5" t="str">
            <v>MapAuth</v>
          </cell>
          <cell r="H5" t="str">
            <v>MapRecon</v>
          </cell>
          <cell r="I5" t="str">
            <v>MapCashFlow</v>
          </cell>
          <cell r="J5" t="str">
            <v>Function</v>
          </cell>
          <cell r="K5" t="str">
            <v>Object</v>
          </cell>
          <cell r="L5" t="str">
            <v>Fund</v>
          </cell>
          <cell r="M5" t="str">
            <v>Loc</v>
          </cell>
          <cell r="N5" t="str">
            <v>Block Location</v>
          </cell>
          <cell r="O5" t="str">
            <v>Default Block Type</v>
          </cell>
        </row>
        <row r="6">
          <cell r="D6"/>
          <cell r="E6"/>
          <cell r="F6"/>
          <cell r="G6"/>
          <cell r="H6"/>
          <cell r="I6"/>
          <cell r="J6"/>
          <cell r="K6"/>
          <cell r="L6"/>
          <cell r="M6"/>
          <cell r="N6"/>
          <cell r="O6"/>
        </row>
        <row r="7">
          <cell r="D7"/>
          <cell r="F7"/>
          <cell r="G7"/>
          <cell r="H7"/>
          <cell r="I7"/>
          <cell r="J7"/>
          <cell r="K7"/>
          <cell r="L7"/>
          <cell r="M7"/>
          <cell r="N7"/>
          <cell r="O7"/>
        </row>
        <row r="8">
          <cell r="D8" t="str">
            <v>1000 · Operating</v>
          </cell>
          <cell r="E8"/>
          <cell r="F8" t="str">
            <v>01 Cash and Cash Equivalents</v>
          </cell>
          <cell r="G8" t="str">
            <v>01 Cash and Cash Equivalents</v>
          </cell>
          <cell r="H8" t="str">
            <v>Cash</v>
          </cell>
          <cell r="I8" t="str">
            <v>00 Cash</v>
          </cell>
          <cell r="J8" t="str">
            <v>100 Instruction</v>
          </cell>
          <cell r="K8" t="str">
            <v>100 Object</v>
          </cell>
          <cell r="L8" t="str">
            <v>1 Instruction</v>
          </cell>
          <cell r="M8" t="str">
            <v>Site 1</v>
          </cell>
          <cell r="N8"/>
          <cell r="O8"/>
        </row>
        <row r="9">
          <cell r="D9" t="str">
            <v>1001 · United Bank Checking (3981)</v>
          </cell>
          <cell r="E9"/>
          <cell r="F9" t="str">
            <v>01 Cash and Cash Equivalents</v>
          </cell>
          <cell r="G9" t="str">
            <v>01 Cash and Cash Equivalents</v>
          </cell>
          <cell r="H9" t="str">
            <v>Cash</v>
          </cell>
          <cell r="I9" t="str">
            <v>00 Cash</v>
          </cell>
          <cell r="J9" t="str">
            <v>100 Instruction</v>
          </cell>
          <cell r="K9" t="str">
            <v>100 Object</v>
          </cell>
          <cell r="L9" t="str">
            <v>1 Instruction</v>
          </cell>
          <cell r="M9" t="str">
            <v>Site 1</v>
          </cell>
          <cell r="N9"/>
          <cell r="O9"/>
        </row>
        <row r="10">
          <cell r="D10" t="str">
            <v>1010 · Federal grants</v>
          </cell>
          <cell r="E10"/>
          <cell r="F10" t="str">
            <v>01 Cash and Cash Equivalents</v>
          </cell>
          <cell r="G10" t="str">
            <v>01 Cash and Cash Equivalents</v>
          </cell>
          <cell r="H10" t="str">
            <v>Cash</v>
          </cell>
          <cell r="I10" t="str">
            <v>00 Cash</v>
          </cell>
          <cell r="J10" t="str">
            <v>100 Instruction</v>
          </cell>
          <cell r="K10" t="str">
            <v>100 Object</v>
          </cell>
          <cell r="L10" t="str">
            <v>1 Instruction</v>
          </cell>
          <cell r="M10" t="str">
            <v>Site 1</v>
          </cell>
          <cell r="N10"/>
          <cell r="O10"/>
        </row>
        <row r="11">
          <cell r="D11" t="str">
            <v>1030 · Certificate of deposit</v>
          </cell>
          <cell r="E11"/>
          <cell r="F11" t="str">
            <v>01 Cash and Cash Equivalents</v>
          </cell>
          <cell r="G11" t="str">
            <v>01 Cash and Cash Equivalents</v>
          </cell>
          <cell r="H11" t="str">
            <v>Cash</v>
          </cell>
          <cell r="I11" t="str">
            <v>00 Cash</v>
          </cell>
          <cell r="J11" t="str">
            <v>100 Instruction</v>
          </cell>
          <cell r="K11" t="str">
            <v>100 Object</v>
          </cell>
          <cell r="L11" t="str">
            <v>1 Instruction</v>
          </cell>
          <cell r="M11" t="str">
            <v>Site 1</v>
          </cell>
          <cell r="N11"/>
          <cell r="O11"/>
        </row>
        <row r="12">
          <cell r="D12" t="str">
            <v>1020 · Savings</v>
          </cell>
          <cell r="E12"/>
          <cell r="F12" t="str">
            <v>01 Cash and Cash Equivalents</v>
          </cell>
          <cell r="G12" t="str">
            <v>01 Cash and Cash Equivalents</v>
          </cell>
          <cell r="H12" t="str">
            <v>Cash</v>
          </cell>
          <cell r="I12" t="str">
            <v>00 Cash</v>
          </cell>
          <cell r="J12" t="str">
            <v>100 Instruction</v>
          </cell>
          <cell r="K12" t="str">
            <v>100 Object</v>
          </cell>
          <cell r="L12" t="str">
            <v>1 Instruction</v>
          </cell>
          <cell r="M12" t="str">
            <v>Site 1</v>
          </cell>
          <cell r="N12"/>
          <cell r="O12"/>
        </row>
        <row r="13">
          <cell r="D13" t="str">
            <v>1040 · Investment accounts</v>
          </cell>
          <cell r="E13"/>
          <cell r="F13" t="str">
            <v>01 Cash and Cash Equivalents</v>
          </cell>
          <cell r="G13" t="str">
            <v>01 Cash and Cash Equivalents</v>
          </cell>
          <cell r="H13" t="str">
            <v>Cash</v>
          </cell>
          <cell r="I13" t="str">
            <v>00 Cash</v>
          </cell>
          <cell r="J13" t="str">
            <v>100 Instruction</v>
          </cell>
          <cell r="K13" t="str">
            <v>100 Object</v>
          </cell>
          <cell r="L13" t="str">
            <v>1 Instruction</v>
          </cell>
          <cell r="M13" t="str">
            <v>Site 1</v>
          </cell>
          <cell r="N13"/>
          <cell r="O13"/>
        </row>
        <row r="14">
          <cell r="D14" t="str">
            <v>1050 · Petty cash</v>
          </cell>
          <cell r="E14"/>
          <cell r="F14" t="str">
            <v>01 Cash and Cash Equivalents</v>
          </cell>
          <cell r="G14" t="str">
            <v>01 Cash and Cash Equivalents</v>
          </cell>
          <cell r="H14" t="str">
            <v>Cash</v>
          </cell>
          <cell r="I14" t="str">
            <v>00 Cash</v>
          </cell>
          <cell r="J14" t="str">
            <v>100 Instruction</v>
          </cell>
          <cell r="K14" t="str">
            <v>100 Object</v>
          </cell>
          <cell r="L14" t="str">
            <v>1 Instruction</v>
          </cell>
          <cell r="M14" t="str">
            <v>Site 1</v>
          </cell>
          <cell r="N14"/>
          <cell r="O14"/>
        </row>
        <row r="15">
          <cell r="D15" t="str">
            <v>1099 · AnyBill Transfer</v>
          </cell>
          <cell r="E15"/>
          <cell r="F15" t="str">
            <v>01 Cash and Cash Equivalents</v>
          </cell>
          <cell r="G15" t="str">
            <v>01 Cash and Cash Equivalents</v>
          </cell>
          <cell r="H15" t="str">
            <v>Cash</v>
          </cell>
          <cell r="I15" t="str">
            <v>00 Cash</v>
          </cell>
          <cell r="J15" t="str">
            <v>100 Instruction</v>
          </cell>
          <cell r="K15" t="str">
            <v>100 Object</v>
          </cell>
          <cell r="L15" t="str">
            <v>1 Instruction</v>
          </cell>
          <cell r="M15" t="str">
            <v>Site 1</v>
          </cell>
          <cell r="N15"/>
          <cell r="O15"/>
        </row>
        <row r="16">
          <cell r="D16"/>
          <cell r="E16"/>
          <cell r="F16"/>
          <cell r="G16"/>
          <cell r="H16"/>
          <cell r="I16"/>
          <cell r="J16"/>
          <cell r="K16"/>
          <cell r="L16"/>
          <cell r="M16"/>
          <cell r="N16"/>
          <cell r="O16"/>
        </row>
        <row r="17">
          <cell r="D17" t="str">
            <v>110 · Accounts Receivable</v>
          </cell>
          <cell r="E17"/>
          <cell r="F17" t="str">
            <v>02 Accounts Receivable</v>
          </cell>
          <cell r="G17" t="str">
            <v>02 Accounts Receivables</v>
          </cell>
          <cell r="H17" t="str">
            <v>Working Capital</v>
          </cell>
          <cell r="I17" t="str">
            <v>04 Other Operating Activities</v>
          </cell>
          <cell r="J17" t="str">
            <v>100 Instruction</v>
          </cell>
          <cell r="K17" t="str">
            <v>100 Object</v>
          </cell>
          <cell r="L17" t="str">
            <v>1 Instruction</v>
          </cell>
          <cell r="M17" t="str">
            <v>Site 1</v>
          </cell>
          <cell r="N17" t="str">
            <v>None</v>
          </cell>
          <cell r="O17" t="str">
            <v>None</v>
          </cell>
        </row>
        <row r="18">
          <cell r="D18" t="str">
            <v>1100 · Accounts receivable</v>
          </cell>
          <cell r="E18" t="str">
            <v>For QBO clients, only A/R account. For QBD clients, A/R for per-pupil funding.</v>
          </cell>
          <cell r="F18" t="str">
            <v>02 Accounts Receivable</v>
          </cell>
          <cell r="G18" t="str">
            <v>02 Accounts Receivables</v>
          </cell>
          <cell r="H18" t="str">
            <v>Working Capital</v>
          </cell>
          <cell r="I18" t="str">
            <v>04 Other Operating Activities</v>
          </cell>
          <cell r="J18" t="str">
            <v>100 Instruction</v>
          </cell>
          <cell r="K18" t="str">
            <v>100 Object</v>
          </cell>
          <cell r="L18" t="str">
            <v>1 Instruction</v>
          </cell>
          <cell r="M18" t="str">
            <v>Site 1</v>
          </cell>
          <cell r="N18" t="str">
            <v>None</v>
          </cell>
          <cell r="O18" t="str">
            <v>None</v>
          </cell>
        </row>
        <row r="19">
          <cell r="D19" t="str">
            <v>1120 · Other local receivable</v>
          </cell>
          <cell r="E19" t="str">
            <v>A/R for HSA, OSSE grants</v>
          </cell>
          <cell r="F19" t="str">
            <v>02 Accounts Receivable</v>
          </cell>
          <cell r="G19" t="str">
            <v>02 Accounts Receivables</v>
          </cell>
          <cell r="H19" t="str">
            <v>Working Capital</v>
          </cell>
          <cell r="I19" t="str">
            <v>04 Other Operating Activities</v>
          </cell>
          <cell r="J19" t="str">
            <v>100 Instruction</v>
          </cell>
          <cell r="K19" t="str">
            <v>100 Object</v>
          </cell>
          <cell r="L19" t="str">
            <v>1 Instruction</v>
          </cell>
          <cell r="M19" t="str">
            <v>Site 1</v>
          </cell>
          <cell r="N19" t="str">
            <v>None</v>
          </cell>
          <cell r="O19" t="str">
            <v>None</v>
          </cell>
        </row>
        <row r="20">
          <cell r="D20" t="str">
            <v>1130 · State receivable</v>
          </cell>
          <cell r="E20"/>
          <cell r="F20" t="str">
            <v>02 Accounts Receivable</v>
          </cell>
          <cell r="G20" t="str">
            <v>02 Accounts Receivables</v>
          </cell>
          <cell r="H20" t="str">
            <v>Working Capital</v>
          </cell>
          <cell r="I20" t="str">
            <v>04 Other Operating Activities</v>
          </cell>
          <cell r="J20" t="str">
            <v>100 Instruction</v>
          </cell>
          <cell r="K20" t="str">
            <v>100 Object</v>
          </cell>
          <cell r="L20" t="str">
            <v>1 Instruction</v>
          </cell>
          <cell r="M20" t="str">
            <v>Site 1</v>
          </cell>
          <cell r="N20" t="str">
            <v>None</v>
          </cell>
          <cell r="O20" t="str">
            <v>None</v>
          </cell>
        </row>
        <row r="21">
          <cell r="D21"/>
          <cell r="E21"/>
          <cell r="F21"/>
          <cell r="G21"/>
          <cell r="H21"/>
          <cell r="I21"/>
          <cell r="J21"/>
          <cell r="K21"/>
          <cell r="L21"/>
          <cell r="M21"/>
          <cell r="N21"/>
          <cell r="O21"/>
        </row>
        <row r="22">
          <cell r="D22" t="str">
            <v>1200 · NCLB receivable</v>
          </cell>
          <cell r="E22" t="str">
            <v>A/R for NCLB</v>
          </cell>
          <cell r="F22" t="str">
            <v>02 Accounts Receivable</v>
          </cell>
          <cell r="G22" t="str">
            <v>02 Accounts Receivables</v>
          </cell>
          <cell r="H22" t="str">
            <v>Working Capital</v>
          </cell>
          <cell r="I22" t="str">
            <v>04 Other Operating Activities</v>
          </cell>
          <cell r="J22" t="str">
            <v>100 Instruction</v>
          </cell>
          <cell r="K22" t="str">
            <v>100 Object</v>
          </cell>
          <cell r="L22" t="str">
            <v>1 Instruction</v>
          </cell>
          <cell r="M22" t="str">
            <v>Site 1</v>
          </cell>
          <cell r="N22" t="str">
            <v>None</v>
          </cell>
          <cell r="O22" t="str">
            <v>None</v>
          </cell>
        </row>
        <row r="23">
          <cell r="D23" t="str">
            <v>1201 · IDEA receivable</v>
          </cell>
          <cell r="E23" t="str">
            <v>A/R for IDEA</v>
          </cell>
          <cell r="F23" t="str">
            <v>02 Accounts Receivable</v>
          </cell>
          <cell r="G23" t="str">
            <v>02 Accounts Receivables</v>
          </cell>
          <cell r="H23" t="str">
            <v>Working Capital</v>
          </cell>
          <cell r="I23" t="str">
            <v>04 Other Operating Activities</v>
          </cell>
          <cell r="J23" t="str">
            <v>100 Instruction</v>
          </cell>
          <cell r="K23" t="str">
            <v>100 Object</v>
          </cell>
          <cell r="L23" t="str">
            <v>1 Instruction</v>
          </cell>
          <cell r="M23" t="str">
            <v>Site 1</v>
          </cell>
          <cell r="N23" t="str">
            <v>None</v>
          </cell>
          <cell r="O23" t="str">
            <v>None</v>
          </cell>
        </row>
        <row r="24">
          <cell r="D24" t="str">
            <v>1210 · Title Vb receivable</v>
          </cell>
          <cell r="E24" t="str">
            <v>A/R for Title Vb</v>
          </cell>
          <cell r="F24" t="str">
            <v>02 Accounts Receivable</v>
          </cell>
          <cell r="G24" t="str">
            <v>02 Accounts Receivables</v>
          </cell>
          <cell r="H24" t="str">
            <v>Working Capital</v>
          </cell>
          <cell r="I24" t="str">
            <v>04 Other Operating Activities</v>
          </cell>
          <cell r="J24" t="str">
            <v>100 Instruction</v>
          </cell>
          <cell r="K24" t="str">
            <v>100 Object</v>
          </cell>
          <cell r="L24" t="str">
            <v>1 Instruction</v>
          </cell>
          <cell r="M24" t="str">
            <v>Site 1</v>
          </cell>
          <cell r="N24" t="str">
            <v>None</v>
          </cell>
          <cell r="O24" t="str">
            <v>None</v>
          </cell>
        </row>
        <row r="25">
          <cell r="D25" t="str">
            <v>1220 · Supplemental grants receivable</v>
          </cell>
          <cell r="E25" t="str">
            <v>Do not use</v>
          </cell>
          <cell r="F25" t="str">
            <v>02 Accounts Receivable</v>
          </cell>
          <cell r="G25" t="str">
            <v>02 Accounts Receivables</v>
          </cell>
          <cell r="H25" t="str">
            <v>Working Capital</v>
          </cell>
          <cell r="I25" t="str">
            <v>04 Other Operating Activities</v>
          </cell>
          <cell r="J25" t="str">
            <v>100 Instruction</v>
          </cell>
          <cell r="K25" t="str">
            <v>100 Object</v>
          </cell>
          <cell r="L25" t="str">
            <v>1 Instruction</v>
          </cell>
          <cell r="M25" t="str">
            <v>Site 1</v>
          </cell>
          <cell r="N25" t="str">
            <v>None</v>
          </cell>
          <cell r="O25" t="str">
            <v>None</v>
          </cell>
        </row>
        <row r="26">
          <cell r="D26" t="str">
            <v>1230 · Comp federal grants receivable</v>
          </cell>
          <cell r="E26" t="str">
            <v>A/R for OSSE grants such Replication, SOAR, Best Practice</v>
          </cell>
          <cell r="F26" t="str">
            <v>02 Accounts Receivable</v>
          </cell>
          <cell r="G26" t="str">
            <v>02 Accounts Receivables</v>
          </cell>
          <cell r="H26" t="str">
            <v>Working Capital</v>
          </cell>
          <cell r="I26" t="str">
            <v>04 Other Operating Activities</v>
          </cell>
          <cell r="J26" t="str">
            <v>100 Instruction</v>
          </cell>
          <cell r="K26" t="str">
            <v>100 Object</v>
          </cell>
          <cell r="L26" t="str">
            <v>1 Instruction</v>
          </cell>
          <cell r="M26" t="str">
            <v>Site 1</v>
          </cell>
          <cell r="N26" t="str">
            <v>None</v>
          </cell>
          <cell r="O26" t="str">
            <v>None</v>
          </cell>
        </row>
        <row r="27">
          <cell r="D27" t="str">
            <v>1240 · National food prog receivable</v>
          </cell>
          <cell r="E27" t="str">
            <v>A/R for NSLP and other food programs</v>
          </cell>
          <cell r="F27" t="str">
            <v>02 Accounts Receivable</v>
          </cell>
          <cell r="G27" t="str">
            <v>02 Accounts Receivables</v>
          </cell>
          <cell r="H27" t="str">
            <v>Working Capital</v>
          </cell>
          <cell r="I27" t="str">
            <v>04 Other Operating Activities</v>
          </cell>
          <cell r="J27" t="str">
            <v>100 Instruction</v>
          </cell>
          <cell r="K27" t="str">
            <v>100 Object</v>
          </cell>
          <cell r="L27" t="str">
            <v>1 Instruction</v>
          </cell>
          <cell r="M27" t="str">
            <v>Site 1</v>
          </cell>
          <cell r="N27" t="str">
            <v>None</v>
          </cell>
          <cell r="O27" t="str">
            <v>None</v>
          </cell>
        </row>
        <row r="28">
          <cell r="D28"/>
          <cell r="E28"/>
          <cell r="F28"/>
          <cell r="G28"/>
          <cell r="H28"/>
          <cell r="I28"/>
          <cell r="J28"/>
          <cell r="K28"/>
          <cell r="L28"/>
          <cell r="M28"/>
          <cell r="N28"/>
          <cell r="O28"/>
        </row>
        <row r="29">
          <cell r="D29" t="str">
            <v>1300 · Grants receivable</v>
          </cell>
          <cell r="E29" t="str">
            <v>A/R for grants</v>
          </cell>
          <cell r="F29" t="str">
            <v>02 Accounts Receivable</v>
          </cell>
          <cell r="G29" t="str">
            <v>02 Accounts Receivables</v>
          </cell>
          <cell r="H29" t="str">
            <v>Working Capital</v>
          </cell>
          <cell r="I29" t="str">
            <v>04 Other Operating Activities</v>
          </cell>
          <cell r="J29" t="str">
            <v>100 Instruction</v>
          </cell>
          <cell r="K29" t="str">
            <v>100 Object</v>
          </cell>
          <cell r="L29" t="str">
            <v>1 Instruction</v>
          </cell>
          <cell r="M29" t="str">
            <v>Site 1</v>
          </cell>
          <cell r="N29" t="str">
            <v>None</v>
          </cell>
          <cell r="O29" t="str">
            <v>None</v>
          </cell>
        </row>
        <row r="30">
          <cell r="D30" t="str">
            <v>1310 · Discounts on long-term grants</v>
          </cell>
          <cell r="E30" t="str">
            <v>A contra account to discount long-term grants paid in installments for the time value of money (Present Value). This is amortized using the interest method over the life of the grant.</v>
          </cell>
          <cell r="F30" t="str">
            <v>02 Accounts Receivable</v>
          </cell>
          <cell r="G30" t="str">
            <v>02 Accounts Receivables</v>
          </cell>
          <cell r="H30" t="str">
            <v>Working Capital</v>
          </cell>
          <cell r="I30" t="str">
            <v>04 Other Operating Activities</v>
          </cell>
          <cell r="J30" t="str">
            <v>100 Instruction</v>
          </cell>
          <cell r="K30" t="str">
            <v>100 Object</v>
          </cell>
          <cell r="L30" t="str">
            <v>1 Instruction</v>
          </cell>
          <cell r="M30" t="str">
            <v>Site 1</v>
          </cell>
          <cell r="N30" t="str">
            <v>None</v>
          </cell>
          <cell r="O30" t="str">
            <v>None</v>
          </cell>
        </row>
        <row r="31">
          <cell r="D31" t="str">
            <v>1320 · Pledges receivable</v>
          </cell>
          <cell r="E31" t="str">
            <v>A/R for pledges</v>
          </cell>
          <cell r="F31" t="str">
            <v>02 Accounts Receivable</v>
          </cell>
          <cell r="G31" t="str">
            <v>02 Accounts Receivables</v>
          </cell>
          <cell r="H31" t="str">
            <v>Working Capital</v>
          </cell>
          <cell r="I31" t="str">
            <v>04 Other Operating Activities</v>
          </cell>
          <cell r="J31" t="str">
            <v>100 Instruction</v>
          </cell>
          <cell r="K31" t="str">
            <v>100 Object</v>
          </cell>
          <cell r="L31" t="str">
            <v>1 Instruction</v>
          </cell>
          <cell r="M31" t="str">
            <v>Site 1</v>
          </cell>
          <cell r="N31" t="str">
            <v>None</v>
          </cell>
          <cell r="O31" t="str">
            <v>None</v>
          </cell>
        </row>
        <row r="32">
          <cell r="D32" t="str">
            <v>1330 · Allowance for doubtful pledges</v>
          </cell>
          <cell r="E32"/>
          <cell r="F32" t="str">
            <v>02 Accounts Receivable</v>
          </cell>
          <cell r="G32" t="str">
            <v>02 Accounts Receivables</v>
          </cell>
          <cell r="H32" t="str">
            <v>Working Capital</v>
          </cell>
          <cell r="I32" t="str">
            <v>04 Other Operating Activities</v>
          </cell>
          <cell r="J32" t="str">
            <v>100 Instruction</v>
          </cell>
          <cell r="K32" t="str">
            <v>100 Object</v>
          </cell>
          <cell r="L32" t="str">
            <v>1 Instruction</v>
          </cell>
          <cell r="M32" t="str">
            <v>Site 1</v>
          </cell>
          <cell r="N32" t="str">
            <v>None</v>
          </cell>
          <cell r="O32" t="str">
            <v>None</v>
          </cell>
        </row>
        <row r="33">
          <cell r="D33" t="str">
            <v>1340 · Discounts for long-term pledges</v>
          </cell>
          <cell r="E33"/>
          <cell r="F33" t="str">
            <v>02 Accounts Receivable</v>
          </cell>
          <cell r="G33" t="str">
            <v>02 Accounts Receivables</v>
          </cell>
          <cell r="H33" t="str">
            <v>Working Capital</v>
          </cell>
          <cell r="I33" t="str">
            <v>04 Other Operating Activities</v>
          </cell>
          <cell r="J33" t="str">
            <v>100 Instruction</v>
          </cell>
          <cell r="K33" t="str">
            <v>100 Object</v>
          </cell>
          <cell r="L33" t="str">
            <v>1 Instruction</v>
          </cell>
          <cell r="M33" t="str">
            <v>Site 1</v>
          </cell>
          <cell r="N33" t="str">
            <v>None</v>
          </cell>
          <cell r="O33" t="str">
            <v>None</v>
          </cell>
        </row>
        <row r="34">
          <cell r="D34" t="str">
            <v>1350 · Paid lunch receivable</v>
          </cell>
          <cell r="E34" t="str">
            <v>A/R for paid lunch from students/parent.</v>
          </cell>
          <cell r="F34" t="str">
            <v>02 Accounts Receivable</v>
          </cell>
          <cell r="G34" t="str">
            <v>02 Accounts Receivables</v>
          </cell>
          <cell r="H34" t="str">
            <v>Working Capital</v>
          </cell>
          <cell r="I34" t="str">
            <v>04 Other Operating Activities</v>
          </cell>
          <cell r="J34" t="str">
            <v>100 Instruction</v>
          </cell>
          <cell r="K34" t="str">
            <v>100 Object</v>
          </cell>
          <cell r="L34" t="str">
            <v>1 Instruction</v>
          </cell>
          <cell r="M34" t="str">
            <v>Site 1</v>
          </cell>
          <cell r="N34" t="str">
            <v>None</v>
          </cell>
          <cell r="O34" t="str">
            <v>None</v>
          </cell>
        </row>
        <row r="35">
          <cell r="D35" t="str">
            <v>1380 · Other receivable</v>
          </cell>
          <cell r="E35" t="str">
            <v>A/R for revenue not categorized elsewhere. Ex: rent receivable</v>
          </cell>
          <cell r="F35" t="str">
            <v>02 Accounts Receivable</v>
          </cell>
          <cell r="G35" t="str">
            <v>02 Accounts Receivables</v>
          </cell>
          <cell r="H35" t="str">
            <v>Working Capital</v>
          </cell>
          <cell r="I35" t="str">
            <v>04 Other Operating Activities</v>
          </cell>
          <cell r="J35" t="str">
            <v>100 Instruction</v>
          </cell>
          <cell r="K35" t="str">
            <v>100 Object</v>
          </cell>
          <cell r="L35" t="str">
            <v>1 Instruction</v>
          </cell>
          <cell r="M35" t="str">
            <v>Site 1</v>
          </cell>
          <cell r="N35" t="str">
            <v>None</v>
          </cell>
          <cell r="O35" t="str">
            <v>None</v>
          </cell>
        </row>
        <row r="36">
          <cell r="D36" t="str">
            <v>1399 · Undeposited Funds</v>
          </cell>
          <cell r="E36" t="str">
            <v>Quickbooks desktop account, do not use</v>
          </cell>
          <cell r="F36" t="str">
            <v>02 Accounts Receivable</v>
          </cell>
          <cell r="G36" t="str">
            <v>02 Accounts Receivables</v>
          </cell>
          <cell r="H36" t="str">
            <v>Working Capital</v>
          </cell>
          <cell r="I36" t="str">
            <v>04 Other Operating Activities</v>
          </cell>
          <cell r="J36" t="str">
            <v>100 Instruction</v>
          </cell>
          <cell r="K36" t="str">
            <v>100 Object</v>
          </cell>
          <cell r="L36" t="str">
            <v>1 Instruction</v>
          </cell>
          <cell r="M36" t="str">
            <v>Site 1</v>
          </cell>
          <cell r="N36" t="str">
            <v>None</v>
          </cell>
          <cell r="O36" t="str">
            <v>None</v>
          </cell>
        </row>
        <row r="37">
          <cell r="D37"/>
          <cell r="E37"/>
          <cell r="F37"/>
          <cell r="G37"/>
          <cell r="H37"/>
          <cell r="I37"/>
          <cell r="J37"/>
          <cell r="K37"/>
          <cell r="L37"/>
          <cell r="M37"/>
          <cell r="N37"/>
          <cell r="O37"/>
        </row>
        <row r="38">
          <cell r="D38" t="str">
            <v>1400 · Prepaid expenses</v>
          </cell>
          <cell r="E38" t="str">
            <v>Prepaid expenses. For schools that need to submit quarterly financials to bank, only record prepaid for a current fiscal year expense that is above $12k. Otherwise, only use this account as we approach year end. This account should be reconciled monthly.</v>
          </cell>
          <cell r="F38" t="str">
            <v>03 Other Current Assets</v>
          </cell>
          <cell r="G38" t="str">
            <v>03 Prepaid Expenses</v>
          </cell>
          <cell r="H38" t="str">
            <v>Working Capital</v>
          </cell>
          <cell r="I38" t="str">
            <v>04 Other Operating Activities</v>
          </cell>
          <cell r="J38" t="str">
            <v>100 Instruction</v>
          </cell>
          <cell r="K38" t="str">
            <v>100 Object</v>
          </cell>
          <cell r="L38" t="str">
            <v>1 Instruction</v>
          </cell>
          <cell r="M38" t="str">
            <v>Site 1</v>
          </cell>
          <cell r="N38" t="str">
            <v>None</v>
          </cell>
          <cell r="O38" t="str">
            <v>None</v>
          </cell>
        </row>
        <row r="39">
          <cell r="D39" t="str">
            <v>1410 · Deposits</v>
          </cell>
          <cell r="E39" t="str">
            <v>Deposits on fixed assets, utilities contracts, etc. This account should be reconciled monthly.</v>
          </cell>
          <cell r="F39" t="str">
            <v>03 Other Current Assets</v>
          </cell>
          <cell r="G39" t="str">
            <v>04 Other Current Assets</v>
          </cell>
          <cell r="H39" t="str">
            <v>Working Capital</v>
          </cell>
          <cell r="I39" t="str">
            <v>04 Other Operating Activities</v>
          </cell>
          <cell r="J39" t="str">
            <v>100 Instruction</v>
          </cell>
          <cell r="K39" t="str">
            <v>100 Object</v>
          </cell>
          <cell r="L39" t="str">
            <v>1 Instruction</v>
          </cell>
          <cell r="M39" t="str">
            <v>Site 1</v>
          </cell>
          <cell r="N39" t="str">
            <v>None</v>
          </cell>
          <cell r="O39" t="str">
            <v>None</v>
          </cell>
        </row>
        <row r="40">
          <cell r="D40" t="str">
            <v>1420 · Deferred rent asset ST</v>
          </cell>
          <cell r="E40">
            <v>0</v>
          </cell>
          <cell r="F40" t="str">
            <v>13 Rental Deductions</v>
          </cell>
          <cell r="G40" t="str">
            <v>04 Other Current Assets</v>
          </cell>
          <cell r="H40" t="str">
            <v>Working Capital</v>
          </cell>
          <cell r="I40" t="str">
            <v>04 Other Operating Activities</v>
          </cell>
          <cell r="J40" t="str">
            <v>100 Instruction</v>
          </cell>
          <cell r="K40" t="str">
            <v>100 Object</v>
          </cell>
          <cell r="L40" t="str">
            <v>1 Instruction</v>
          </cell>
          <cell r="M40" t="str">
            <v>Site 1</v>
          </cell>
          <cell r="N40" t="str">
            <v>None</v>
          </cell>
          <cell r="O40" t="str">
            <v>None</v>
          </cell>
        </row>
        <row r="41">
          <cell r="D41" t="str">
            <v>1430 · Employee advances</v>
          </cell>
          <cell r="E41" t="str">
            <v>Advances/loans given to employees.</v>
          </cell>
          <cell r="F41" t="str">
            <v>03 Other Current Assets</v>
          </cell>
          <cell r="G41" t="str">
            <v>04 Other Current Assets</v>
          </cell>
          <cell r="H41" t="str">
            <v>Working Capital</v>
          </cell>
          <cell r="I41" t="str">
            <v>04 Other Operating Activities</v>
          </cell>
          <cell r="J41" t="str">
            <v>100 Instruction</v>
          </cell>
          <cell r="K41" t="str">
            <v>100 Object</v>
          </cell>
          <cell r="L41" t="str">
            <v>1 Instruction</v>
          </cell>
          <cell r="M41" t="str">
            <v>Site 1</v>
          </cell>
          <cell r="N41" t="str">
            <v>Exp-BS</v>
          </cell>
          <cell r="O41" t="str">
            <v>ExpPerStudent</v>
          </cell>
        </row>
        <row r="42">
          <cell r="D42"/>
          <cell r="E42"/>
          <cell r="F42"/>
          <cell r="G42"/>
          <cell r="H42"/>
          <cell r="I42"/>
          <cell r="J42"/>
          <cell r="K42"/>
          <cell r="L42"/>
          <cell r="M42"/>
          <cell r="N42"/>
          <cell r="O42"/>
        </row>
        <row r="43">
          <cell r="D43" t="str">
            <v>1500 · Tsf to (frm) entity</v>
          </cell>
          <cell r="E43" t="str">
            <v>This account is only used at multi-QB schools, such as DCP and ELH. The account shows the due to/due from between the entities.</v>
          </cell>
          <cell r="F43" t="str">
            <v>04 Intercompany Transfers</v>
          </cell>
          <cell r="G43" t="str">
            <v>04 Other Current Assets</v>
          </cell>
          <cell r="H43" t="str">
            <v>Transfer</v>
          </cell>
          <cell r="I43" t="str">
            <v>04 Other Operating Activities</v>
          </cell>
          <cell r="J43" t="str">
            <v>100 Instruction</v>
          </cell>
          <cell r="K43" t="str">
            <v>100 Object</v>
          </cell>
          <cell r="L43" t="str">
            <v>1 Instruction</v>
          </cell>
          <cell r="M43" t="str">
            <v>Site 1</v>
          </cell>
          <cell r="N43" t="str">
            <v>None</v>
          </cell>
          <cell r="O43" t="str">
            <v>None</v>
          </cell>
        </row>
        <row r="44">
          <cell r="D44" t="str">
            <v>1598 · Remove from operations</v>
          </cell>
          <cell r="E44"/>
          <cell r="F44" t="str">
            <v>04 Intercompany Transfers</v>
          </cell>
          <cell r="G44" t="str">
            <v>04 Other Current Assets</v>
          </cell>
          <cell r="H44" t="str">
            <v>Transfer</v>
          </cell>
          <cell r="I44" t="str">
            <v>04 Other Operating Activities</v>
          </cell>
          <cell r="J44" t="str">
            <v>100 Instruction</v>
          </cell>
          <cell r="K44" t="str">
            <v>100 Object</v>
          </cell>
          <cell r="L44" t="str">
            <v>1 Instruction</v>
          </cell>
          <cell r="M44" t="str">
            <v>Site 1</v>
          </cell>
          <cell r="N44" t="str">
            <v>None</v>
          </cell>
          <cell r="O44" t="str">
            <v>None</v>
          </cell>
        </row>
        <row r="45">
          <cell r="D45" t="str">
            <v>1599 · Add to facilities</v>
          </cell>
          <cell r="E45"/>
          <cell r="F45" t="str">
            <v>04 Intercompany Transfers</v>
          </cell>
          <cell r="G45" t="str">
            <v>04 Other Current Assets</v>
          </cell>
          <cell r="H45" t="str">
            <v>Transfer</v>
          </cell>
          <cell r="I45" t="str">
            <v>10 Facilities Project Adjustments</v>
          </cell>
          <cell r="J45" t="str">
            <v>100 Instruction</v>
          </cell>
          <cell r="K45" t="str">
            <v>100 Object</v>
          </cell>
          <cell r="L45" t="str">
            <v>1 Instruction</v>
          </cell>
          <cell r="M45" t="str">
            <v>Site 1</v>
          </cell>
          <cell r="N45" t="str">
            <v>None</v>
          </cell>
          <cell r="O45" t="str">
            <v>None</v>
          </cell>
        </row>
        <row r="46">
          <cell r="D46"/>
          <cell r="E46"/>
          <cell r="F46"/>
          <cell r="G46"/>
          <cell r="H46"/>
          <cell r="I46"/>
          <cell r="J46"/>
          <cell r="K46"/>
          <cell r="L46"/>
          <cell r="M46"/>
          <cell r="N46"/>
          <cell r="O46"/>
        </row>
        <row r="47">
          <cell r="D47" t="str">
            <v>1600 · FF&amp;E</v>
          </cell>
          <cell r="E47"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cell r="F47" t="str">
            <v>12 Operating Fixed Assets, Net</v>
          </cell>
          <cell r="G47" t="str">
            <v>11 Property, Building And Equipment, Net</v>
          </cell>
          <cell r="H47" t="str">
            <v>Fixed Assets</v>
          </cell>
          <cell r="I47" t="str">
            <v>02 Operating Fixed Assets</v>
          </cell>
          <cell r="J47" t="str">
            <v>100 Instruction</v>
          </cell>
          <cell r="K47" t="str">
            <v>100 Object</v>
          </cell>
          <cell r="L47" t="str">
            <v>1 Instruction</v>
          </cell>
          <cell r="M47" t="str">
            <v>Site 1</v>
          </cell>
          <cell r="N47" t="str">
            <v>Exp-BS</v>
          </cell>
          <cell r="O47" t="str">
            <v>BSOpAsset</v>
          </cell>
        </row>
        <row r="48">
          <cell r="D48" t="str">
            <v>1650 · Other fixed assets</v>
          </cell>
          <cell r="E48"/>
          <cell r="F48" t="str">
            <v>12 Operating Fixed Assets, Net</v>
          </cell>
          <cell r="G48" t="str">
            <v>11 Property, Building And Equipment, Net</v>
          </cell>
          <cell r="H48" t="str">
            <v>Fixed Assets</v>
          </cell>
          <cell r="I48" t="str">
            <v>02 Operating Fixed Assets</v>
          </cell>
          <cell r="J48" t="str">
            <v>100 Instruction</v>
          </cell>
          <cell r="K48" t="str">
            <v>100 Object</v>
          </cell>
          <cell r="L48" t="str">
            <v>1 Instruction</v>
          </cell>
          <cell r="M48" t="str">
            <v>Site 1</v>
          </cell>
          <cell r="N48" t="str">
            <v>Exp-BS</v>
          </cell>
          <cell r="O48" t="str">
            <v>BSOpAsset</v>
          </cell>
        </row>
        <row r="49">
          <cell r="D49" t="str">
            <v>1610 · FF&amp;E - Support</v>
          </cell>
          <cell r="E49" t="str">
            <v xml:space="preserve">***This is a legacy account. </v>
          </cell>
          <cell r="F49" t="str">
            <v>12 Operating Fixed Assets, Net</v>
          </cell>
          <cell r="G49" t="str">
            <v>11 Property, Building And Equipment, Net</v>
          </cell>
          <cell r="H49" t="str">
            <v>Fixed Assets</v>
          </cell>
          <cell r="I49" t="str">
            <v>02 Operating Fixed Assets</v>
          </cell>
          <cell r="J49" t="str">
            <v>100 Instruction</v>
          </cell>
          <cell r="K49" t="str">
            <v>100 Object</v>
          </cell>
          <cell r="L49" t="str">
            <v>1 Instruction</v>
          </cell>
          <cell r="M49" t="str">
            <v>Site 1</v>
          </cell>
          <cell r="N49" t="str">
            <v>Exp-BS</v>
          </cell>
          <cell r="O49" t="str">
            <v>BSOpAsset</v>
          </cell>
        </row>
        <row r="50">
          <cell r="D50" t="str">
            <v>1620 · Computers</v>
          </cell>
          <cell r="E50" t="str">
            <v>Computer equipment where unit cost &gt; $1,000 or aggregate cost (of same product) is &gt; $5,000. If below threshold, use 9000 or 9100. (Note: Every organization’s capitalization policy may differ slightly. Refer to fiscal policies for exact rules to follow.)</v>
          </cell>
          <cell r="F50" t="str">
            <v>12 Operating Fixed Assets, Net</v>
          </cell>
          <cell r="G50" t="str">
            <v>11 Property, Building And Equipment, Net</v>
          </cell>
          <cell r="H50" t="str">
            <v>Fixed Assets</v>
          </cell>
          <cell r="I50" t="str">
            <v>02 Operating Fixed Assets</v>
          </cell>
          <cell r="J50" t="str">
            <v>100 Instruction</v>
          </cell>
          <cell r="K50" t="str">
            <v>100 Object</v>
          </cell>
          <cell r="L50" t="str">
            <v>1 Instruction</v>
          </cell>
          <cell r="M50" t="str">
            <v>Site 1</v>
          </cell>
          <cell r="N50" t="str">
            <v>Exp-BS</v>
          </cell>
          <cell r="O50" t="str">
            <v>BSOpAsset</v>
          </cell>
        </row>
        <row r="51">
          <cell r="D51" t="str">
            <v>1630 · Computers - Support</v>
          </cell>
          <cell r="E51" t="str">
            <v xml:space="preserve">***This is a legacy account. </v>
          </cell>
          <cell r="F51" t="str">
            <v>12 Operating Fixed Assets, Net</v>
          </cell>
          <cell r="G51" t="str">
            <v>11 Property, Building And Equipment, Net</v>
          </cell>
          <cell r="H51" t="str">
            <v>Fixed Assets</v>
          </cell>
          <cell r="I51" t="str">
            <v>02 Operating Fixed Assets</v>
          </cell>
          <cell r="J51" t="str">
            <v>100 Instruction</v>
          </cell>
          <cell r="K51" t="str">
            <v>100 Object</v>
          </cell>
          <cell r="L51" t="str">
            <v>1 Instruction</v>
          </cell>
          <cell r="M51" t="str">
            <v>Site 1</v>
          </cell>
          <cell r="N51" t="str">
            <v>Exp-BS</v>
          </cell>
          <cell r="O51" t="str">
            <v>BSOpAsset</v>
          </cell>
        </row>
        <row r="52">
          <cell r="D52" t="str">
            <v>1660 · Other operating assets</v>
          </cell>
          <cell r="E52" t="str">
            <v>Capitalized web sites, musical instruments, or any non-facility-related asset that does not fit above</v>
          </cell>
          <cell r="F52" t="str">
            <v>12 Operating Fixed Assets, Net</v>
          </cell>
          <cell r="G52" t="str">
            <v>11 Property, Building And Equipment, Net</v>
          </cell>
          <cell r="H52" t="str">
            <v>Fixed Assets</v>
          </cell>
          <cell r="I52" t="str">
            <v>02 Operating Fixed Assets</v>
          </cell>
          <cell r="J52" t="str">
            <v>100 Instruction</v>
          </cell>
          <cell r="K52" t="str">
            <v>100 Object</v>
          </cell>
          <cell r="L52" t="str">
            <v>1 Instruction</v>
          </cell>
          <cell r="M52" t="str">
            <v>Site 1</v>
          </cell>
          <cell r="N52" t="str">
            <v>Exp-BS</v>
          </cell>
          <cell r="O52" t="str">
            <v>BSOpAsset</v>
          </cell>
        </row>
        <row r="53">
          <cell r="D53"/>
          <cell r="E53"/>
          <cell r="F53"/>
          <cell r="G53"/>
          <cell r="H53"/>
          <cell r="I53"/>
          <cell r="J53"/>
          <cell r="K53"/>
          <cell r="L53"/>
          <cell r="M53"/>
          <cell r="N53"/>
          <cell r="O53"/>
        </row>
        <row r="54">
          <cell r="D54" t="str">
            <v>1700 · Accum depr FF&amp;E</v>
          </cell>
          <cell r="E54" t="str">
            <v>Accum depr of 1600</v>
          </cell>
          <cell r="F54" t="str">
            <v>12 Operating Fixed Assets, Net</v>
          </cell>
          <cell r="G54" t="str">
            <v>11 Property, Building And Equipment, Net</v>
          </cell>
          <cell r="H54" t="str">
            <v>Operating Depreciation</v>
          </cell>
          <cell r="I54" t="str">
            <v>01 Add Depreciation</v>
          </cell>
          <cell r="J54" t="str">
            <v>100 Instruction</v>
          </cell>
          <cell r="K54" t="str">
            <v>100 Object</v>
          </cell>
          <cell r="L54" t="str">
            <v>1 Instruction</v>
          </cell>
          <cell r="M54" t="str">
            <v>Site 1</v>
          </cell>
          <cell r="N54" t="str">
            <v>Exp-BS</v>
          </cell>
          <cell r="O54" t="str">
            <v>BSOpDepr</v>
          </cell>
        </row>
        <row r="55">
          <cell r="D55" t="str">
            <v>1720 · Accum depr computers</v>
          </cell>
          <cell r="E55" t="str">
            <v>Accum depr of 1620</v>
          </cell>
          <cell r="F55" t="str">
            <v>12 Operating Fixed Assets, Net</v>
          </cell>
          <cell r="G55" t="str">
            <v>11 Property, Building And Equipment, Net</v>
          </cell>
          <cell r="H55" t="str">
            <v>Operating Depreciation</v>
          </cell>
          <cell r="I55" t="str">
            <v>01 Add Depreciation</v>
          </cell>
          <cell r="J55" t="str">
            <v>100 Instruction</v>
          </cell>
          <cell r="K55" t="str">
            <v>100 Object</v>
          </cell>
          <cell r="L55" t="str">
            <v>1 Instruction</v>
          </cell>
          <cell r="M55" t="str">
            <v>Site 1</v>
          </cell>
          <cell r="N55" t="str">
            <v>Exp-BS</v>
          </cell>
          <cell r="O55" t="str">
            <v>BSOpDepr</v>
          </cell>
        </row>
        <row r="56">
          <cell r="D56" t="str">
            <v>1760 · Accum depr other oper assets</v>
          </cell>
          <cell r="E56"/>
          <cell r="F56" t="str">
            <v>12 Operating Fixed Assets, Net</v>
          </cell>
          <cell r="G56" t="str">
            <v>11 Property, Building And Equipment, Net</v>
          </cell>
          <cell r="H56" t="str">
            <v>Operating Depreciation</v>
          </cell>
          <cell r="I56" t="str">
            <v>01 Add Depreciation</v>
          </cell>
          <cell r="J56" t="str">
            <v>100 Instruction</v>
          </cell>
          <cell r="K56" t="str">
            <v>100 Object</v>
          </cell>
          <cell r="L56" t="str">
            <v>1 Instruction</v>
          </cell>
          <cell r="M56" t="str">
            <v>Site 1</v>
          </cell>
          <cell r="N56" t="str">
            <v>Exp-BS</v>
          </cell>
          <cell r="O56" t="str">
            <v>BSOpDepr</v>
          </cell>
        </row>
        <row r="57">
          <cell r="D57" t="str">
            <v>1750 · Accumulated Depreciation Cap Lease</v>
          </cell>
          <cell r="E57"/>
          <cell r="F57" t="str">
            <v>12 Operating Fixed Assets, Net</v>
          </cell>
          <cell r="G57" t="str">
            <v>11 Property, Building And Equipment, Net</v>
          </cell>
          <cell r="H57" t="str">
            <v>Operating Depreciation</v>
          </cell>
          <cell r="I57" t="str">
            <v>01 Add Depreciation</v>
          </cell>
          <cell r="J57" t="str">
            <v>100 Instruction</v>
          </cell>
          <cell r="K57" t="str">
            <v>100 Object</v>
          </cell>
          <cell r="L57" t="str">
            <v>1 Instruction</v>
          </cell>
          <cell r="M57" t="str">
            <v>Site 1</v>
          </cell>
          <cell r="N57" t="str">
            <v>Exp-BS</v>
          </cell>
          <cell r="O57" t="str">
            <v>BSOpDepr</v>
          </cell>
        </row>
        <row r="58">
          <cell r="D58"/>
          <cell r="E58"/>
          <cell r="F58"/>
          <cell r="G58"/>
          <cell r="H58"/>
          <cell r="I58"/>
          <cell r="J58"/>
          <cell r="K58"/>
          <cell r="L58"/>
          <cell r="M58"/>
          <cell r="N58"/>
          <cell r="O58"/>
        </row>
        <row r="59">
          <cell r="D59" t="str">
            <v>1800 · Land</v>
          </cell>
          <cell r="E59" t="str">
            <v>Cost basis for land. Does not get depreciated</v>
          </cell>
          <cell r="F59" t="str">
            <v>11 Facilities, Net</v>
          </cell>
          <cell r="G59" t="str">
            <v>11 Property, Building And Equipment, Net</v>
          </cell>
          <cell r="H59" t="str">
            <v>Facilities</v>
          </cell>
          <cell r="I59" t="str">
            <v>03 Buildings</v>
          </cell>
          <cell r="J59" t="str">
            <v>100 Instruction</v>
          </cell>
          <cell r="K59" t="str">
            <v>100 Object</v>
          </cell>
          <cell r="L59" t="str">
            <v>1 Instruction</v>
          </cell>
          <cell r="M59" t="str">
            <v>Site 1</v>
          </cell>
          <cell r="N59" t="str">
            <v>Exp-BS</v>
          </cell>
          <cell r="O59" t="str">
            <v>BSFacAsset</v>
          </cell>
        </row>
        <row r="60">
          <cell r="D60" t="str">
            <v>1810 · Buildings, building improvement</v>
          </cell>
          <cell r="E60" t="str">
            <v>Completed facility and all improvements to it</v>
          </cell>
          <cell r="F60" t="str">
            <v>11 Facilities, Net</v>
          </cell>
          <cell r="G60" t="str">
            <v>11 Property, Building And Equipment, Net</v>
          </cell>
          <cell r="H60" t="str">
            <v>Facilities</v>
          </cell>
          <cell r="I60" t="str">
            <v>03 Buildings</v>
          </cell>
          <cell r="J60" t="str">
            <v>100 Instruction</v>
          </cell>
          <cell r="K60" t="str">
            <v>100 Object</v>
          </cell>
          <cell r="L60" t="str">
            <v>1 Instruction</v>
          </cell>
          <cell r="M60" t="str">
            <v>Site 1</v>
          </cell>
          <cell r="N60" t="str">
            <v>Exp-BS</v>
          </cell>
          <cell r="O60" t="str">
            <v>BSFacAsset</v>
          </cell>
        </row>
        <row r="61">
          <cell r="D61" t="str">
            <v>1820 · Construction in progress</v>
          </cell>
          <cell r="E61" t="str">
            <v>Temporary account using during construction of facility. Balance of this account will grow through facility drawdowns. When building put into service for its intended purpose, move asset to 1810 or 1830 and begin depreciating</v>
          </cell>
          <cell r="F61" t="str">
            <v>11 Facilities, Net</v>
          </cell>
          <cell r="G61" t="str">
            <v>11 Property, Building And Equipment, Net</v>
          </cell>
          <cell r="H61" t="str">
            <v>Facilities</v>
          </cell>
          <cell r="I61" t="str">
            <v>10 Facilities Project Adjustments</v>
          </cell>
          <cell r="J61" t="str">
            <v>100 Instruction</v>
          </cell>
          <cell r="K61" t="str">
            <v>100 Object</v>
          </cell>
          <cell r="L61" t="str">
            <v>1 Instruction</v>
          </cell>
          <cell r="M61" t="str">
            <v>Site 1</v>
          </cell>
          <cell r="N61" t="str">
            <v>Exp-BS</v>
          </cell>
          <cell r="O61" t="str">
            <v>BSFacAsset</v>
          </cell>
        </row>
        <row r="62">
          <cell r="D62" t="str">
            <v>1830 · Leasehold improvements</v>
          </cell>
          <cell r="E62"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cell r="F62" t="str">
            <v>11 Facilities, Net</v>
          </cell>
          <cell r="G62" t="str">
            <v>11 Property, Building And Equipment, Net</v>
          </cell>
          <cell r="H62" t="str">
            <v>Facilities</v>
          </cell>
          <cell r="I62" t="str">
            <v>10 Facilities Project Adjustments</v>
          </cell>
          <cell r="J62" t="str">
            <v>100 Instruction</v>
          </cell>
          <cell r="K62" t="str">
            <v>100 Object</v>
          </cell>
          <cell r="L62" t="str">
            <v>1 Instruction</v>
          </cell>
          <cell r="M62" t="str">
            <v>Site 1</v>
          </cell>
          <cell r="N62" t="str">
            <v>Exp-BS</v>
          </cell>
          <cell r="O62" t="str">
            <v>BSFacAsset</v>
          </cell>
        </row>
        <row r="63">
          <cell r="D63" t="str">
            <v>1840 · Loan costs</v>
          </cell>
          <cell r="E63" t="str">
            <v>This account is no longer in use, it was replaced by 2700 Senior debt cost &amp; 2710 Sub debt cost</v>
          </cell>
          <cell r="F63" t="str">
            <v>11 Facilities, Net</v>
          </cell>
          <cell r="G63" t="str">
            <v>11 Property, Building And Equipment, Net</v>
          </cell>
          <cell r="H63" t="str">
            <v>Facilities</v>
          </cell>
          <cell r="I63" t="str">
            <v>10 Facilities Project Adjustments</v>
          </cell>
          <cell r="J63" t="str">
            <v>100 Instruction</v>
          </cell>
          <cell r="K63" t="str">
            <v>100 Object</v>
          </cell>
          <cell r="L63" t="str">
            <v>1 Instruction</v>
          </cell>
          <cell r="M63" t="str">
            <v>Site 1</v>
          </cell>
          <cell r="N63" t="str">
            <v>None</v>
          </cell>
          <cell r="O63" t="str">
            <v>None</v>
          </cell>
        </row>
        <row r="64">
          <cell r="D64" t="str">
            <v>1880 · Membership interests</v>
          </cell>
          <cell r="E64"/>
          <cell r="F64" t="str">
            <v>11 Facilities, Net</v>
          </cell>
          <cell r="G64" t="str">
            <v>11 Property, Building And Equipment, Net</v>
          </cell>
          <cell r="H64" t="str">
            <v>Facilities</v>
          </cell>
          <cell r="I64" t="str">
            <v>03 Buildings</v>
          </cell>
          <cell r="J64" t="str">
            <v>100 Instruction</v>
          </cell>
          <cell r="K64" t="str">
            <v>100 Object</v>
          </cell>
          <cell r="L64" t="str">
            <v>1 Instruction</v>
          </cell>
          <cell r="M64" t="str">
            <v>Site 1</v>
          </cell>
          <cell r="N64" t="str">
            <v>None</v>
          </cell>
          <cell r="O64" t="str">
            <v>None</v>
          </cell>
        </row>
        <row r="65">
          <cell r="D65"/>
          <cell r="E65"/>
          <cell r="F65"/>
          <cell r="G65"/>
          <cell r="H65"/>
          <cell r="I65"/>
          <cell r="J65"/>
          <cell r="K65"/>
          <cell r="L65"/>
          <cell r="M65"/>
          <cell r="N65"/>
          <cell r="O65"/>
        </row>
        <row r="66">
          <cell r="D66" t="str">
            <v>1900 · Accum depr buildings</v>
          </cell>
          <cell r="E66" t="str">
            <v>Accum depr of 1810</v>
          </cell>
          <cell r="F66" t="str">
            <v>11 Facilities, Net</v>
          </cell>
          <cell r="G66" t="str">
            <v>11 Property, Building And Equipment, Net</v>
          </cell>
          <cell r="H66" t="str">
            <v>Facities Depreciation</v>
          </cell>
          <cell r="I66" t="str">
            <v>01 Add Depreciation</v>
          </cell>
          <cell r="J66" t="str">
            <v>100 Instruction</v>
          </cell>
          <cell r="K66" t="str">
            <v>100 Object</v>
          </cell>
          <cell r="L66" t="str">
            <v>1 Instruction</v>
          </cell>
          <cell r="M66" t="str">
            <v>Site 1</v>
          </cell>
          <cell r="N66" t="str">
            <v>Exp-BS</v>
          </cell>
          <cell r="O66" t="str">
            <v>BSFacDepr</v>
          </cell>
        </row>
        <row r="67">
          <cell r="D67" t="str">
            <v>1910 · Accum amort lease imp</v>
          </cell>
          <cell r="E67" t="str">
            <v>Accum depr of 1830</v>
          </cell>
          <cell r="F67" t="str">
            <v>11 Facilities, Net</v>
          </cell>
          <cell r="G67" t="str">
            <v>11 Property, Building And Equipment, Net</v>
          </cell>
          <cell r="H67" t="str">
            <v>Facities Depreciation</v>
          </cell>
          <cell r="I67" t="str">
            <v>01 Add Depreciation</v>
          </cell>
          <cell r="J67" t="str">
            <v>100 Instruction</v>
          </cell>
          <cell r="K67" t="str">
            <v>100 Object</v>
          </cell>
          <cell r="L67" t="str">
            <v>1 Instruction</v>
          </cell>
          <cell r="M67" t="str">
            <v>Site 1</v>
          </cell>
          <cell r="N67" t="str">
            <v>Exp-BS</v>
          </cell>
          <cell r="O67" t="str">
            <v>BSFacDepr</v>
          </cell>
        </row>
        <row r="68">
          <cell r="D68" t="str">
            <v>1920 · Accum amort loan costs</v>
          </cell>
          <cell r="E68" t="str">
            <v>Accum depr of 1840</v>
          </cell>
          <cell r="F68" t="str">
            <v>11 Facilities, Net</v>
          </cell>
          <cell r="G68" t="str">
            <v>11 Property, Building And Equipment, Net</v>
          </cell>
          <cell r="H68" t="str">
            <v>Facities Depreciation</v>
          </cell>
          <cell r="I68" t="str">
            <v>01 Add Depreciation</v>
          </cell>
          <cell r="J68" t="str">
            <v>100 Instruction</v>
          </cell>
          <cell r="K68" t="str">
            <v>100 Object</v>
          </cell>
          <cell r="L68" t="str">
            <v>1 Instruction</v>
          </cell>
          <cell r="M68" t="str">
            <v>Site 1</v>
          </cell>
          <cell r="N68" t="str">
            <v>Exp-BS</v>
          </cell>
          <cell r="O68" t="str">
            <v>BSFacDepr</v>
          </cell>
        </row>
        <row r="69">
          <cell r="D69" t="str">
            <v>1940 · Accum depr loan settle cost</v>
          </cell>
          <cell r="E69" t="str">
            <v>Accum depr of 1840</v>
          </cell>
          <cell r="F69" t="str">
            <v>11 Facilities, Net</v>
          </cell>
          <cell r="G69" t="str">
            <v>11 Property, Building And Equipment, Net</v>
          </cell>
          <cell r="H69" t="str">
            <v>Facities Depreciation</v>
          </cell>
          <cell r="I69" t="str">
            <v>05 Financing Activities</v>
          </cell>
          <cell r="J69" t="str">
            <v>100 Instruction</v>
          </cell>
          <cell r="K69" t="str">
            <v>100 Object</v>
          </cell>
          <cell r="L69" t="str">
            <v>1 Instruction</v>
          </cell>
          <cell r="M69" t="str">
            <v>Site 1</v>
          </cell>
          <cell r="N69" t="str">
            <v>Exp-BS</v>
          </cell>
          <cell r="O69" t="str">
            <v>BSFacDepr</v>
          </cell>
        </row>
        <row r="70">
          <cell r="D70"/>
          <cell r="E70"/>
          <cell r="F70"/>
          <cell r="G70"/>
          <cell r="H70"/>
          <cell r="I70"/>
          <cell r="J70"/>
          <cell r="K70"/>
          <cell r="L70"/>
          <cell r="M70"/>
          <cell r="N70"/>
          <cell r="O70"/>
        </row>
        <row r="71">
          <cell r="D71"/>
          <cell r="E71"/>
          <cell r="F71"/>
          <cell r="G71"/>
          <cell r="H71"/>
          <cell r="I71"/>
          <cell r="J71"/>
          <cell r="K71"/>
          <cell r="L71"/>
          <cell r="M71"/>
          <cell r="N71"/>
          <cell r="O71"/>
        </row>
        <row r="72">
          <cell r="D72" t="str">
            <v>2000 · Current payable</v>
          </cell>
          <cell r="E72" t="str">
            <v>A/P for manual and other non-Anybill payments</v>
          </cell>
          <cell r="F72" t="str">
            <v>31 Accounts Payable</v>
          </cell>
          <cell r="G72" t="str">
            <v>32 Accounts Payable and Accrued Expenses</v>
          </cell>
          <cell r="H72" t="str">
            <v>Working Capital</v>
          </cell>
          <cell r="I72" t="str">
            <v>04 Other Operating Activities</v>
          </cell>
          <cell r="J72" t="str">
            <v>100 Instruction</v>
          </cell>
          <cell r="K72" t="str">
            <v>100 Object</v>
          </cell>
          <cell r="L72" t="str">
            <v>1 Instruction</v>
          </cell>
          <cell r="M72" t="str">
            <v>Site 1</v>
          </cell>
          <cell r="N72" t="str">
            <v>None</v>
          </cell>
          <cell r="O72" t="str">
            <v>None</v>
          </cell>
        </row>
        <row r="73">
          <cell r="D73" t="str">
            <v>200 · Accounts Payable</v>
          </cell>
          <cell r="E73"/>
          <cell r="F73" t="str">
            <v>31 Accounts Payable</v>
          </cell>
          <cell r="G73" t="str">
            <v>32 Accounts Payable and Accrued Expenses</v>
          </cell>
          <cell r="H73" t="str">
            <v>Working Capital</v>
          </cell>
          <cell r="I73" t="str">
            <v>04 Other Operating Activities</v>
          </cell>
          <cell r="J73" t="str">
            <v>100 Instruction</v>
          </cell>
          <cell r="K73" t="str">
            <v>100 Object</v>
          </cell>
          <cell r="L73" t="str">
            <v>1 Instruction</v>
          </cell>
          <cell r="M73" t="str">
            <v>Site 1</v>
          </cell>
          <cell r="N73" t="str">
            <v>None</v>
          </cell>
          <cell r="O73" t="str">
            <v>None</v>
          </cell>
        </row>
        <row r="74">
          <cell r="D74" t="str">
            <v>2001 · AnyBill payable</v>
          </cell>
          <cell r="E74" t="str">
            <v>A/P for Anybill payments</v>
          </cell>
          <cell r="F74" t="str">
            <v>31 Accounts Payable</v>
          </cell>
          <cell r="G74" t="str">
            <v>32 Accounts Payable and Accrued Expenses</v>
          </cell>
          <cell r="H74" t="str">
            <v>Working Capital</v>
          </cell>
          <cell r="I74" t="str">
            <v>04 Other Operating Activities</v>
          </cell>
          <cell r="J74" t="str">
            <v>100 Instruction</v>
          </cell>
          <cell r="K74" t="str">
            <v>100 Object</v>
          </cell>
          <cell r="L74" t="str">
            <v>1 Instruction</v>
          </cell>
          <cell r="M74" t="str">
            <v>Site 1</v>
          </cell>
          <cell r="N74" t="str">
            <v>None</v>
          </cell>
          <cell r="O74" t="str">
            <v>None</v>
          </cell>
        </row>
        <row r="75">
          <cell r="D75"/>
          <cell r="E75"/>
          <cell r="F75"/>
          <cell r="G75"/>
          <cell r="H75"/>
          <cell r="I75"/>
          <cell r="J75"/>
          <cell r="K75"/>
          <cell r="L75"/>
          <cell r="M75"/>
          <cell r="N75"/>
          <cell r="O75"/>
        </row>
        <row r="76">
          <cell r="D76" t="str">
            <v>2100 · School credit card</v>
          </cell>
          <cell r="E76" t="str">
            <v>School credit (not debit) card. It can sometimes be helpful to have an account for each card.</v>
          </cell>
          <cell r="F76" t="str">
            <v>31 Accounts Payable</v>
          </cell>
          <cell r="G76" t="str">
            <v>32 Accounts Payable and Accrued Expenses</v>
          </cell>
          <cell r="H76" t="str">
            <v>Working Capital</v>
          </cell>
          <cell r="I76" t="str">
            <v>04 Other Operating Activities</v>
          </cell>
          <cell r="J76" t="str">
            <v>100 Instruction</v>
          </cell>
          <cell r="K76" t="str">
            <v>100 Object</v>
          </cell>
          <cell r="L76" t="str">
            <v>1 Instruction</v>
          </cell>
          <cell r="M76" t="str">
            <v>Site 1</v>
          </cell>
          <cell r="N76" t="str">
            <v>None</v>
          </cell>
          <cell r="O76" t="str">
            <v>None</v>
          </cell>
        </row>
        <row r="77">
          <cell r="D77"/>
          <cell r="E77"/>
          <cell r="F77"/>
          <cell r="G77"/>
          <cell r="H77"/>
          <cell r="I77"/>
          <cell r="J77"/>
          <cell r="K77"/>
          <cell r="L77"/>
          <cell r="M77"/>
          <cell r="N77"/>
          <cell r="O77"/>
        </row>
        <row r="78">
          <cell r="D78" t="str">
            <v>2200 · Accrued salaries</v>
          </cell>
          <cell r="E78" t="str">
            <v>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v>
          </cell>
          <cell r="F78" t="str">
            <v>32 Accrued Salaries and Benefits</v>
          </cell>
          <cell r="G78" t="str">
            <v>31 Accrued Payroll and Benefits</v>
          </cell>
          <cell r="H78" t="str">
            <v>Working Capital</v>
          </cell>
          <cell r="I78" t="str">
            <v>04 Other Operating Activities</v>
          </cell>
          <cell r="J78" t="str">
            <v>100 Instruction</v>
          </cell>
          <cell r="K78" t="str">
            <v>100 Object</v>
          </cell>
          <cell r="L78" t="str">
            <v>1 Instruction</v>
          </cell>
          <cell r="M78" t="str">
            <v>Site 1</v>
          </cell>
          <cell r="N78" t="str">
            <v>Exp-Sal</v>
          </cell>
          <cell r="O78" t="str">
            <v>Manual</v>
          </cell>
        </row>
        <row r="79">
          <cell r="D79" t="str">
            <v>2210 · Accrued vacations</v>
          </cell>
          <cell r="E79" t="str">
            <v>This amount reflects the economic value if all employees received a full payout of their unused vacation/personal days. This is adjusted annually and only occurs at schools that have this policy in their employee handbook. Otherwise, this value stays at zero.</v>
          </cell>
          <cell r="F79" t="str">
            <v>32 Accrued Salaries and Benefits</v>
          </cell>
          <cell r="G79" t="str">
            <v>31 Accrued Payroll and Benefits</v>
          </cell>
          <cell r="H79" t="str">
            <v>Working Capital</v>
          </cell>
          <cell r="I79" t="str">
            <v>04 Other Operating Activities</v>
          </cell>
          <cell r="J79" t="str">
            <v>100 Instruction</v>
          </cell>
          <cell r="K79" t="str">
            <v>100 Object</v>
          </cell>
          <cell r="L79" t="str">
            <v>1 Instruction</v>
          </cell>
          <cell r="M79" t="str">
            <v>Site 1</v>
          </cell>
          <cell r="N79" t="str">
            <v>Exp-Sal</v>
          </cell>
          <cell r="O79" t="str">
            <v>Manual</v>
          </cell>
        </row>
        <row r="80">
          <cell r="D80" t="str">
            <v>2220 · Accrued employee benefits</v>
          </cell>
          <cell r="E80" t="str">
            <v>This reflects the employer taxes and benefits on accrued salaries. The taxes portion should equal the amount of account 2200 x 7.65%. The benefits could be related to retirement contributions due from employer to employee.</v>
          </cell>
          <cell r="F80" t="str">
            <v>32 Accrued Salaries and Benefits</v>
          </cell>
          <cell r="G80" t="str">
            <v>31 Accrued Payroll and Benefits</v>
          </cell>
          <cell r="H80" t="str">
            <v>Working Capital</v>
          </cell>
          <cell r="I80" t="str">
            <v>04 Other Operating Activities</v>
          </cell>
          <cell r="J80" t="str">
            <v>100 Instruction</v>
          </cell>
          <cell r="K80" t="str">
            <v>100 Object</v>
          </cell>
          <cell r="L80" t="str">
            <v>1 Instruction</v>
          </cell>
          <cell r="M80" t="str">
            <v>Site 1</v>
          </cell>
          <cell r="N80" t="str">
            <v>None</v>
          </cell>
          <cell r="O80" t="str">
            <v>None</v>
          </cell>
        </row>
        <row r="81">
          <cell r="D81" t="str">
            <v>2230 · Accrued sales tax payable</v>
          </cell>
          <cell r="E81"/>
          <cell r="F81" t="str">
            <v>35 Other Current Liabilities</v>
          </cell>
          <cell r="G81" t="str">
            <v>32 Accounts Payable and Accrued Expenses</v>
          </cell>
          <cell r="H81" t="str">
            <v>Working Capital</v>
          </cell>
          <cell r="I81" t="str">
            <v>04 Other Operating Activities</v>
          </cell>
          <cell r="J81" t="str">
            <v>100 Instruction</v>
          </cell>
          <cell r="K81" t="str">
            <v>100 Object</v>
          </cell>
          <cell r="L81" t="str">
            <v>1 Instruction</v>
          </cell>
          <cell r="M81" t="str">
            <v>Site 1</v>
          </cell>
          <cell r="N81" t="str">
            <v>None</v>
          </cell>
          <cell r="O81" t="str">
            <v>None</v>
          </cell>
        </row>
        <row r="82">
          <cell r="D82" t="str">
            <v>2240 · Other accrued expenses</v>
          </cell>
          <cell r="E82" t="str">
            <v>This account is frequently used as the offset for estimated expenses. Ex1: Recording a food service bill that hasn’t been given to the school. Ex2: An invoice that has gone through Anybill but wasn’t imported in time for statementing.</v>
          </cell>
          <cell r="F82" t="str">
            <v>35 Other Current Liabilities</v>
          </cell>
          <cell r="G82" t="str">
            <v>32 Accounts Payable and Accrued Expenses</v>
          </cell>
          <cell r="H82" t="str">
            <v>Working Capital</v>
          </cell>
          <cell r="I82" t="str">
            <v>04 Other Operating Activities</v>
          </cell>
          <cell r="J82" t="str">
            <v>100 Instruction</v>
          </cell>
          <cell r="K82" t="str">
            <v>100 Object</v>
          </cell>
          <cell r="L82" t="str">
            <v>1 Instruction</v>
          </cell>
          <cell r="M82" t="str">
            <v>Site 1</v>
          </cell>
          <cell r="N82" t="str">
            <v>Exp-BS</v>
          </cell>
          <cell r="O82" t="str">
            <v>Manual</v>
          </cell>
        </row>
        <row r="83">
          <cell r="D83" t="str">
            <v>2250 · Accrued rent liability ST</v>
          </cell>
          <cell r="E83" t="str">
            <v>Short-term portion of defferred rent   [NOTE] Customizations to rent tab may require additional calendarizations</v>
          </cell>
          <cell r="F83" t="str">
            <v>35 Other Current Liabilities</v>
          </cell>
          <cell r="G83" t="str">
            <v>32 Accounts Payable and Accrued Expenses</v>
          </cell>
          <cell r="H83" t="str">
            <v>Working Capital</v>
          </cell>
          <cell r="I83" t="str">
            <v>04 Other Operating Activities</v>
          </cell>
          <cell r="J83" t="str">
            <v>100 Instruction</v>
          </cell>
          <cell r="K83" t="str">
            <v>100 Object</v>
          </cell>
          <cell r="L83" t="str">
            <v>1 Instruction</v>
          </cell>
          <cell r="M83" t="str">
            <v>Site 1</v>
          </cell>
          <cell r="N83" t="str">
            <v>Exp-Occ</v>
          </cell>
          <cell r="O83" t="str">
            <v>Manual</v>
          </cell>
        </row>
        <row r="84">
          <cell r="D84" t="str">
            <v>2299 · Garnishments</v>
          </cell>
          <cell r="E84"/>
          <cell r="F84" t="str">
            <v>35 Other Current Liabilities</v>
          </cell>
          <cell r="G84" t="str">
            <v>32 Accounts Payable and Accrued Expenses</v>
          </cell>
          <cell r="H84" t="str">
            <v>Working Capital</v>
          </cell>
          <cell r="I84" t="str">
            <v>04 Other Operating Activities</v>
          </cell>
          <cell r="J84" t="str">
            <v>100 Instruction</v>
          </cell>
          <cell r="K84" t="str">
            <v>100 Object</v>
          </cell>
          <cell r="L84" t="str">
            <v>1 Instruction</v>
          </cell>
          <cell r="M84" t="str">
            <v>Site 1</v>
          </cell>
          <cell r="N84" t="str">
            <v>None</v>
          </cell>
          <cell r="O84" t="str">
            <v>None</v>
          </cell>
        </row>
        <row r="85">
          <cell r="D85"/>
          <cell r="E85"/>
          <cell r="F85"/>
          <cell r="G85"/>
          <cell r="H85"/>
          <cell r="I85"/>
          <cell r="J85"/>
          <cell r="K85"/>
          <cell r="L85"/>
          <cell r="M85"/>
          <cell r="N85"/>
          <cell r="O85"/>
        </row>
        <row r="86">
          <cell r="D86" t="str">
            <v>2300 · Social sec &amp; mc w/h - employee</v>
          </cell>
          <cell r="E86"/>
          <cell r="F86" t="str">
            <v>35 Other Current Liabilities</v>
          </cell>
          <cell r="G86" t="str">
            <v>35 Other Current Liabilities</v>
          </cell>
          <cell r="H86" t="str">
            <v>Working Capital</v>
          </cell>
          <cell r="I86" t="str">
            <v>04 Other Operating Activities</v>
          </cell>
          <cell r="J86" t="str">
            <v>100 Instruction</v>
          </cell>
          <cell r="K86" t="str">
            <v>100 Object</v>
          </cell>
          <cell r="L86" t="str">
            <v>1 Instruction</v>
          </cell>
          <cell r="M86" t="str">
            <v>Site 1</v>
          </cell>
          <cell r="N86" t="str">
            <v>None</v>
          </cell>
          <cell r="O86" t="str">
            <v>None</v>
          </cell>
        </row>
        <row r="87">
          <cell r="D87" t="str">
            <v>2310 · Social sec &amp; mc w/h - employer</v>
          </cell>
          <cell r="E87"/>
          <cell r="F87" t="str">
            <v>35 Other Current Liabilities</v>
          </cell>
          <cell r="G87" t="str">
            <v>35 Other Current Liabilities</v>
          </cell>
          <cell r="H87" t="str">
            <v>Working Capital</v>
          </cell>
          <cell r="I87" t="str">
            <v>04 Other Operating Activities</v>
          </cell>
          <cell r="J87" t="str">
            <v>100 Instruction</v>
          </cell>
          <cell r="K87" t="str">
            <v>100 Object</v>
          </cell>
          <cell r="L87" t="str">
            <v>1 Instruction</v>
          </cell>
          <cell r="M87" t="str">
            <v>Site 1</v>
          </cell>
          <cell r="N87" t="str">
            <v>None</v>
          </cell>
          <cell r="O87" t="str">
            <v>None</v>
          </cell>
        </row>
        <row r="88">
          <cell r="D88" t="str">
            <v>2360 · EE pension payable</v>
          </cell>
          <cell r="E88" t="str">
            <v>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v>
          </cell>
          <cell r="F88" t="str">
            <v>35 Other Current Liabilities</v>
          </cell>
          <cell r="G88" t="str">
            <v>35 Other Current Liabilities</v>
          </cell>
          <cell r="H88" t="str">
            <v>Working Capital</v>
          </cell>
          <cell r="I88" t="str">
            <v>04 Other Operating Activities</v>
          </cell>
          <cell r="J88" t="str">
            <v>100 Instruction</v>
          </cell>
          <cell r="K88" t="str">
            <v>100 Object</v>
          </cell>
          <cell r="L88" t="str">
            <v>1 Instruction</v>
          </cell>
          <cell r="M88" t="str">
            <v>Site 1</v>
          </cell>
          <cell r="N88" t="str">
            <v>None</v>
          </cell>
          <cell r="O88" t="str">
            <v>None</v>
          </cell>
        </row>
        <row r="89">
          <cell r="D89" t="str">
            <v>2361 · EE pension payable - DCPS</v>
          </cell>
          <cell r="E89" t="str">
            <v>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v>
          </cell>
          <cell r="F89" t="str">
            <v>35 Other Current Liabilities</v>
          </cell>
          <cell r="G89" t="str">
            <v>35 Other Current Liabilities</v>
          </cell>
          <cell r="H89" t="str">
            <v>Working Capital</v>
          </cell>
          <cell r="I89" t="str">
            <v>04 Other Operating Activities</v>
          </cell>
          <cell r="J89" t="str">
            <v>100 Instruction</v>
          </cell>
          <cell r="K89" t="str">
            <v>100 Object</v>
          </cell>
          <cell r="L89" t="str">
            <v>1 Instruction</v>
          </cell>
          <cell r="M89" t="str">
            <v>Site 1</v>
          </cell>
          <cell r="N89" t="str">
            <v>None</v>
          </cell>
          <cell r="O89" t="str">
            <v>None</v>
          </cell>
        </row>
        <row r="90">
          <cell r="D90" t="str">
            <v>2370 · ER pension payable</v>
          </cell>
          <cell r="E90" t="str">
            <v>The employer deductions that have not yet been paid. Similar to 2360, except that the amounts are dictated by the 403b or 401k plan document. Make sure to review the plan document rather than relying on the school’s interpretation.</v>
          </cell>
          <cell r="F90" t="str">
            <v>35 Other Current Liabilities</v>
          </cell>
          <cell r="G90" t="str">
            <v>35 Other Current Liabilities</v>
          </cell>
          <cell r="H90" t="str">
            <v>Working Capital</v>
          </cell>
          <cell r="I90" t="str">
            <v>04 Other Operating Activities</v>
          </cell>
          <cell r="J90" t="str">
            <v>100 Instruction</v>
          </cell>
          <cell r="K90" t="str">
            <v>100 Object</v>
          </cell>
          <cell r="L90" t="str">
            <v>1 Instruction</v>
          </cell>
          <cell r="M90" t="str">
            <v>Site 1</v>
          </cell>
          <cell r="N90" t="str">
            <v>None</v>
          </cell>
          <cell r="O90" t="str">
            <v>None</v>
          </cell>
        </row>
        <row r="91">
          <cell r="D91" t="str">
            <v>2371 · ER pension payable - DCPS</v>
          </cell>
          <cell r="E91" t="str">
            <v>The employer deductions that have not yet been paid. Similar to 2360, except that the amounts are dictated by the 403b or 401k plan document. Make sure to review the plan document rather than relying on the school’s interpretation.</v>
          </cell>
          <cell r="F91" t="str">
            <v>35 Other Current Liabilities</v>
          </cell>
          <cell r="G91" t="str">
            <v>35 Other Current Liabilities</v>
          </cell>
          <cell r="H91" t="str">
            <v>Working Capital</v>
          </cell>
          <cell r="I91" t="str">
            <v>04 Other Operating Activities</v>
          </cell>
          <cell r="J91" t="str">
            <v>100 Instruction</v>
          </cell>
          <cell r="K91" t="str">
            <v>100 Object</v>
          </cell>
          <cell r="L91" t="str">
            <v>1 Instruction</v>
          </cell>
          <cell r="M91" t="str">
            <v>Site 1</v>
          </cell>
          <cell r="N91" t="str">
            <v>None</v>
          </cell>
          <cell r="O91" t="str">
            <v>None</v>
          </cell>
        </row>
        <row r="92">
          <cell r="D92" t="str">
            <v>2380 · Flexible spending account</v>
          </cell>
          <cell r="E92"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cell r="F92" t="str">
            <v>35 Other Current Liabilities</v>
          </cell>
          <cell r="G92" t="str">
            <v>35 Other Current Liabilities</v>
          </cell>
          <cell r="H92" t="str">
            <v>Working Capital</v>
          </cell>
          <cell r="I92" t="str">
            <v>04 Other Operating Activities</v>
          </cell>
          <cell r="J92" t="str">
            <v>100 Instruction</v>
          </cell>
          <cell r="K92" t="str">
            <v>100 Object</v>
          </cell>
          <cell r="L92" t="str">
            <v>1 Instruction</v>
          </cell>
          <cell r="M92" t="str">
            <v>Site 1</v>
          </cell>
          <cell r="N92" t="str">
            <v>None</v>
          </cell>
          <cell r="O92" t="str">
            <v>None</v>
          </cell>
        </row>
        <row r="93">
          <cell r="D93" t="str">
            <v>2390 · Manual checks</v>
          </cell>
          <cell r="E93"/>
          <cell r="F93" t="str">
            <v>35 Other Current Liabilities</v>
          </cell>
          <cell r="G93" t="str">
            <v>35 Other Current Liabilities</v>
          </cell>
          <cell r="H93" t="str">
            <v>Working Capital</v>
          </cell>
          <cell r="I93" t="str">
            <v>04 Other Operating Activities</v>
          </cell>
          <cell r="J93" t="str">
            <v>100 Instruction</v>
          </cell>
          <cell r="K93" t="str">
            <v>100 Object</v>
          </cell>
          <cell r="L93" t="str">
            <v>1 Instruction</v>
          </cell>
          <cell r="M93" t="str">
            <v>Site 1</v>
          </cell>
          <cell r="N93" t="str">
            <v>None</v>
          </cell>
          <cell r="O93" t="str">
            <v>None</v>
          </cell>
        </row>
        <row r="94">
          <cell r="D94"/>
          <cell r="E94"/>
          <cell r="F94"/>
          <cell r="G94"/>
          <cell r="H94"/>
          <cell r="I94"/>
          <cell r="J94"/>
          <cell r="K94"/>
          <cell r="L94"/>
          <cell r="M94"/>
          <cell r="N94"/>
          <cell r="O94"/>
        </row>
        <row r="95">
          <cell r="D95" t="str">
            <v>2400 · Unearned per-pupil revenue</v>
          </cell>
          <cell r="E95"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cell r="F95" t="str">
            <v>33 Deferred Revenue</v>
          </cell>
          <cell r="G95" t="str">
            <v>33 Deferred Revenue</v>
          </cell>
          <cell r="H95" t="str">
            <v>Working Capital</v>
          </cell>
          <cell r="I95" t="str">
            <v>06 Per-Pupil Adjustments</v>
          </cell>
          <cell r="J95" t="str">
            <v>100 Instruction</v>
          </cell>
          <cell r="K95" t="str">
            <v>100 Object</v>
          </cell>
          <cell r="L95" t="str">
            <v>1 Instruction</v>
          </cell>
          <cell r="M95" t="str">
            <v>Site 1</v>
          </cell>
          <cell r="N95" t="str">
            <v>None</v>
          </cell>
          <cell r="O95" t="str">
            <v>None</v>
          </cell>
        </row>
        <row r="96">
          <cell r="D96" t="str">
            <v>2410 · Unearned local revenue</v>
          </cell>
          <cell r="E96" t="str">
            <v>The amount of local cash the school received before earning it.</v>
          </cell>
          <cell r="F96" t="str">
            <v>33 Deferred Revenue</v>
          </cell>
          <cell r="G96" t="str">
            <v>33 Deferred Revenue</v>
          </cell>
          <cell r="H96" t="str">
            <v>Working Capital</v>
          </cell>
          <cell r="I96" t="str">
            <v>04 Other Operating Activities</v>
          </cell>
          <cell r="J96" t="str">
            <v>100 Instruction</v>
          </cell>
          <cell r="K96" t="str">
            <v>100 Object</v>
          </cell>
          <cell r="L96" t="str">
            <v>1 Instruction</v>
          </cell>
          <cell r="M96" t="str">
            <v>Site 1</v>
          </cell>
          <cell r="N96" t="str">
            <v>None</v>
          </cell>
          <cell r="O96" t="str">
            <v>None</v>
          </cell>
        </row>
        <row r="97">
          <cell r="D97" t="str">
            <v>2420 · Unearned state revenue</v>
          </cell>
          <cell r="E97" t="str">
            <v>The amount of private cash the school received before earning it.</v>
          </cell>
          <cell r="F97" t="str">
            <v>33 Deferred Revenue</v>
          </cell>
          <cell r="G97" t="str">
            <v>33 Deferred Revenue</v>
          </cell>
          <cell r="H97" t="str">
            <v>Working Capital</v>
          </cell>
          <cell r="I97" t="str">
            <v>04 Other Operating Activities</v>
          </cell>
          <cell r="J97" t="str">
            <v>100 Instruction</v>
          </cell>
          <cell r="K97" t="str">
            <v>100 Object</v>
          </cell>
          <cell r="L97" t="str">
            <v>1 Instruction</v>
          </cell>
          <cell r="M97" t="str">
            <v>Site 1</v>
          </cell>
          <cell r="N97" t="str">
            <v>None</v>
          </cell>
          <cell r="O97" t="str">
            <v>None</v>
          </cell>
        </row>
        <row r="98">
          <cell r="D98" t="str">
            <v>2430 · Unearned federal revenue</v>
          </cell>
          <cell r="E98" t="str">
            <v>The amount of federal cash the school received before earning it.</v>
          </cell>
          <cell r="F98" t="str">
            <v>33 Deferred Revenue</v>
          </cell>
          <cell r="G98" t="str">
            <v>33 Deferred Revenue</v>
          </cell>
          <cell r="H98" t="str">
            <v>Working Capital</v>
          </cell>
          <cell r="I98" t="str">
            <v>04 Other Operating Activities</v>
          </cell>
          <cell r="J98" t="str">
            <v>100 Instruction</v>
          </cell>
          <cell r="K98" t="str">
            <v>100 Object</v>
          </cell>
          <cell r="L98" t="str">
            <v>1 Instruction</v>
          </cell>
          <cell r="M98" t="str">
            <v>Site 1</v>
          </cell>
          <cell r="N98" t="str">
            <v>None</v>
          </cell>
          <cell r="O98" t="str">
            <v>None</v>
          </cell>
        </row>
        <row r="99">
          <cell r="D99" t="str">
            <v>2440 · Unearned private revenue</v>
          </cell>
          <cell r="E99" t="str">
            <v>The amount of private cash the school received before earning it—example is a consulting contract to be performed by the school over a year that is prepaid (A charter support group might do this, NSVF or CSGF, for example)</v>
          </cell>
          <cell r="F99" t="str">
            <v>33 Deferred Revenue</v>
          </cell>
          <cell r="G99" t="str">
            <v>33 Deferred Revenue</v>
          </cell>
          <cell r="H99" t="str">
            <v>Working Capital</v>
          </cell>
          <cell r="I99" t="str">
            <v>04 Other Operating Activities</v>
          </cell>
          <cell r="J99" t="str">
            <v>100 Instruction</v>
          </cell>
          <cell r="K99" t="str">
            <v>100 Object</v>
          </cell>
          <cell r="L99" t="str">
            <v>1 Instruction</v>
          </cell>
          <cell r="M99" t="str">
            <v>Site 1</v>
          </cell>
          <cell r="N99" t="str">
            <v>None</v>
          </cell>
          <cell r="O99" t="str">
            <v>None</v>
          </cell>
        </row>
        <row r="100">
          <cell r="D100" t="str">
            <v>2450 · Deposits held</v>
          </cell>
          <cell r="E100" t="str">
            <v>For deposits received by the school – If the school leases or subleases space, they will generally require a deposit. Or, this may be parent deposits, typically for computers.</v>
          </cell>
          <cell r="F100" t="str">
            <v>33 Deferred Revenue</v>
          </cell>
          <cell r="G100" t="str">
            <v>33 Deferred Revenue</v>
          </cell>
          <cell r="H100" t="str">
            <v>Working Capital</v>
          </cell>
          <cell r="I100" t="str">
            <v>04 Other Operating Activities</v>
          </cell>
          <cell r="J100" t="str">
            <v>100 Instruction</v>
          </cell>
          <cell r="K100" t="str">
            <v>100 Object</v>
          </cell>
          <cell r="L100" t="str">
            <v>1 Instruction</v>
          </cell>
          <cell r="M100" t="str">
            <v>Site 1</v>
          </cell>
          <cell r="N100" t="str">
            <v>None</v>
          </cell>
          <cell r="O100" t="str">
            <v>None</v>
          </cell>
        </row>
        <row r="101">
          <cell r="D101"/>
          <cell r="E101"/>
          <cell r="F101"/>
          <cell r="G101"/>
          <cell r="H101"/>
          <cell r="I101"/>
          <cell r="J101"/>
          <cell r="K101"/>
          <cell r="L101"/>
          <cell r="M101"/>
          <cell r="N101"/>
          <cell r="O101"/>
        </row>
        <row r="102">
          <cell r="D102" t="str">
            <v>2500 · Trustee or employee loan</v>
          </cell>
          <cell r="E102" t="str">
            <v>Personal loan – rare, but may apply for start up schools.</v>
          </cell>
          <cell r="F102" t="str">
            <v>34 Short-Term Debt</v>
          </cell>
          <cell r="G102" t="str">
            <v>35 Other Current Liabilities</v>
          </cell>
          <cell r="H102" t="str">
            <v>Working Capital</v>
          </cell>
          <cell r="I102" t="str">
            <v>04 Other Operating Activities</v>
          </cell>
          <cell r="J102" t="str">
            <v>100 Instruction</v>
          </cell>
          <cell r="K102" t="str">
            <v>100 Object</v>
          </cell>
          <cell r="L102" t="str">
            <v>1 Instruction</v>
          </cell>
          <cell r="M102" t="str">
            <v>Site 1</v>
          </cell>
          <cell r="N102" t="str">
            <v>None</v>
          </cell>
          <cell r="O102" t="str">
            <v>None</v>
          </cell>
        </row>
        <row r="103">
          <cell r="D103" t="str">
            <v>2510 · Line of credit</v>
          </cell>
          <cell r="E103" t="str">
            <v>These are generally revolving – term loans would generally be split between 2600/2610 and 2520 unless the term loan had a maturity of less than a year.</v>
          </cell>
          <cell r="F103" t="str">
            <v>34 Short-Term Debt</v>
          </cell>
          <cell r="G103" t="str">
            <v>35 Other Current Liabilities</v>
          </cell>
          <cell r="H103" t="str">
            <v>Working Capital</v>
          </cell>
          <cell r="I103" t="str">
            <v>04 Other Operating Activities</v>
          </cell>
          <cell r="J103" t="str">
            <v>100 Instruction</v>
          </cell>
          <cell r="K103" t="str">
            <v>100 Object</v>
          </cell>
          <cell r="L103" t="str">
            <v>1 Instruction</v>
          </cell>
          <cell r="M103" t="str">
            <v>Site 1</v>
          </cell>
          <cell r="N103" t="str">
            <v>None</v>
          </cell>
          <cell r="O103" t="str">
            <v>None</v>
          </cell>
        </row>
        <row r="104">
          <cell r="D104" t="str">
            <v>2520 · Current portion, long term debt</v>
          </cell>
          <cell r="E104" t="str">
            <v>The portion of long-term debt due in the forward 12 months (‘Current Maturities’).</v>
          </cell>
          <cell r="F104" t="str">
            <v>34 Short-Term Debt</v>
          </cell>
          <cell r="G104" t="str">
            <v>34 Current Portion of Long-Term debt</v>
          </cell>
          <cell r="H104" t="str">
            <v>Working Capital</v>
          </cell>
          <cell r="I104" t="str">
            <v>04 Other Operating Activities</v>
          </cell>
          <cell r="J104" t="str">
            <v>100 Instruction</v>
          </cell>
          <cell r="K104" t="str">
            <v>100 Object</v>
          </cell>
          <cell r="L104" t="str">
            <v>1 Instruction</v>
          </cell>
          <cell r="M104" t="str">
            <v>Site 1</v>
          </cell>
          <cell r="N104" t="str">
            <v>None</v>
          </cell>
          <cell r="O104" t="str">
            <v>None</v>
          </cell>
        </row>
        <row r="105">
          <cell r="D105" t="str">
            <v>2530 · Other short-term liabilities</v>
          </cell>
          <cell r="E105"/>
          <cell r="F105" t="str">
            <v>34 Short-Term Debt</v>
          </cell>
          <cell r="G105" t="str">
            <v>35 Other Current Liabilities</v>
          </cell>
          <cell r="H105" t="str">
            <v>Working Capital</v>
          </cell>
          <cell r="I105" t="str">
            <v>04 Other Operating Activities</v>
          </cell>
          <cell r="J105" t="str">
            <v>100 Instruction</v>
          </cell>
          <cell r="K105" t="str">
            <v>100 Object</v>
          </cell>
          <cell r="L105" t="str">
            <v>1 Instruction</v>
          </cell>
          <cell r="M105" t="str">
            <v>Site 1</v>
          </cell>
          <cell r="N105" t="str">
            <v>None</v>
          </cell>
          <cell r="O105" t="str">
            <v>None</v>
          </cell>
        </row>
        <row r="106">
          <cell r="D106"/>
          <cell r="E106"/>
          <cell r="F106"/>
          <cell r="G106"/>
          <cell r="H106"/>
          <cell r="I106"/>
          <cell r="J106"/>
          <cell r="K106"/>
          <cell r="L106"/>
          <cell r="M106"/>
          <cell r="N106"/>
          <cell r="O106"/>
        </row>
        <row r="107">
          <cell r="D107" t="str">
            <v>2600 · Senior Debt</v>
          </cell>
          <cell r="E107" t="str">
            <v>Principal on senior debt.    [NOTE] Customizations to loan tab may require additional calendarizations</v>
          </cell>
          <cell r="F107" t="str">
            <v>41 Long-Term Debt</v>
          </cell>
          <cell r="G107" t="str">
            <v>41 Long-Term Debt, Net of Current Portion</v>
          </cell>
          <cell r="H107" t="str">
            <v>Debt</v>
          </cell>
          <cell r="I107" t="str">
            <v>10 Facilities Project Adjustments</v>
          </cell>
          <cell r="J107" t="str">
            <v>100 Instruction</v>
          </cell>
          <cell r="K107" t="str">
            <v>100 Object</v>
          </cell>
          <cell r="L107" t="str">
            <v>1 Instruction</v>
          </cell>
          <cell r="M107" t="str">
            <v>Site 1</v>
          </cell>
          <cell r="N107" t="str">
            <v>Exp-Occ</v>
          </cell>
          <cell r="O107" t="str">
            <v>BSDebt</v>
          </cell>
        </row>
        <row r="108">
          <cell r="D108" t="str">
            <v>2601 · Discount on Loan</v>
          </cell>
          <cell r="E108"/>
          <cell r="F108" t="str">
            <v>41 Long-Term Debt</v>
          </cell>
          <cell r="G108" t="str">
            <v>41 Long-Term Debt, Net of Current Portion</v>
          </cell>
          <cell r="H108" t="str">
            <v>Debt</v>
          </cell>
          <cell r="I108" t="str">
            <v>10 Facilities Project Adjustments</v>
          </cell>
          <cell r="J108" t="str">
            <v>100 Instruction</v>
          </cell>
          <cell r="K108" t="str">
            <v>100 Object</v>
          </cell>
          <cell r="L108" t="str">
            <v>1 Instruction</v>
          </cell>
          <cell r="M108" t="str">
            <v>Site 1</v>
          </cell>
          <cell r="N108" t="str">
            <v>Exp-Occ</v>
          </cell>
          <cell r="O108" t="str">
            <v>BSDebt</v>
          </cell>
        </row>
        <row r="109">
          <cell r="D109" t="str">
            <v>2610 · Sub Debt</v>
          </cell>
          <cell r="E109" t="str">
            <v>Principal on subdebt.    [NOTE] Customizations to loan tab may require additional calendarizations</v>
          </cell>
          <cell r="F109" t="str">
            <v>41 Long-Term Debt</v>
          </cell>
          <cell r="G109" t="str">
            <v>41 Long-Term Debt, Net of Current Portion</v>
          </cell>
          <cell r="H109" t="str">
            <v>Debt</v>
          </cell>
          <cell r="I109" t="str">
            <v>10 Facilities Project Adjustments</v>
          </cell>
          <cell r="J109" t="str">
            <v>100 Instruction</v>
          </cell>
          <cell r="K109" t="str">
            <v>100 Object</v>
          </cell>
          <cell r="L109" t="str">
            <v>1 Instruction</v>
          </cell>
          <cell r="M109" t="str">
            <v>Site 1</v>
          </cell>
          <cell r="N109" t="str">
            <v>Exp-Occ</v>
          </cell>
          <cell r="O109" t="str">
            <v>BSDebt</v>
          </cell>
        </row>
        <row r="110">
          <cell r="D110" t="str">
            <v>2620 · Capital lease lia-facility</v>
          </cell>
          <cell r="E110" t="str">
            <v>Building lease that meets capital lease test</v>
          </cell>
          <cell r="F110" t="str">
            <v>42 Other Long-Term Liabilities</v>
          </cell>
          <cell r="G110" t="str">
            <v>42 Other Long-Term Liabilities</v>
          </cell>
          <cell r="H110"/>
          <cell r="I110" t="str">
            <v>10 Facilities Project Adjustments</v>
          </cell>
          <cell r="J110" t="str">
            <v>100 Instruction</v>
          </cell>
          <cell r="K110" t="str">
            <v>100 Object</v>
          </cell>
          <cell r="L110" t="str">
            <v>1 Instruction</v>
          </cell>
          <cell r="M110" t="str">
            <v>Site 1</v>
          </cell>
          <cell r="N110" t="str">
            <v>None</v>
          </cell>
          <cell r="O110" t="str">
            <v>None</v>
          </cell>
        </row>
        <row r="111">
          <cell r="D111" t="str">
            <v>2630 · Other long term liabilities</v>
          </cell>
          <cell r="E111" t="str">
            <v>Interest rate swap liability, or other similar financial obligation</v>
          </cell>
          <cell r="F111" t="str">
            <v>42 Other Long-Term Liabilities</v>
          </cell>
          <cell r="G111" t="str">
            <v>42 Other Long-Term Liabilities</v>
          </cell>
          <cell r="H111"/>
          <cell r="I111" t="str">
            <v>10 Facilities Project Adjustments</v>
          </cell>
          <cell r="J111" t="str">
            <v>100 Instruction</v>
          </cell>
          <cell r="K111" t="str">
            <v>100 Object</v>
          </cell>
          <cell r="L111" t="str">
            <v>1 Instruction</v>
          </cell>
          <cell r="M111" t="str">
            <v>Site 1</v>
          </cell>
          <cell r="N111" t="str">
            <v>None</v>
          </cell>
          <cell r="O111" t="str">
            <v>None</v>
          </cell>
        </row>
        <row r="112">
          <cell r="D112" t="str">
            <v>2631 · Paycheck Protection Program</v>
          </cell>
          <cell r="E112"/>
          <cell r="F112" t="str">
            <v>42 Other Long-Term Liabilities</v>
          </cell>
          <cell r="G112" t="str">
            <v>42 Other Long-Term Liabilities</v>
          </cell>
          <cell r="H112"/>
          <cell r="I112" t="str">
            <v>10 Facilities Project Adjustments</v>
          </cell>
          <cell r="J112" t="str">
            <v>100 Instruction</v>
          </cell>
          <cell r="K112" t="str">
            <v>100 Object</v>
          </cell>
          <cell r="L112" t="str">
            <v>1 Instruction</v>
          </cell>
          <cell r="M112" t="str">
            <v>Site 1</v>
          </cell>
          <cell r="N112" t="str">
            <v>None</v>
          </cell>
          <cell r="O112" t="str">
            <v>None</v>
          </cell>
        </row>
        <row r="113">
          <cell r="D113" t="str">
            <v>2650 · Capital lease lia-oper. asset</v>
          </cell>
          <cell r="E113"/>
          <cell r="F113" t="str">
            <v>42 Other Long-Term Liabilities</v>
          </cell>
          <cell r="G113" t="str">
            <v>42 Other Long-Term Liabilities</v>
          </cell>
          <cell r="H113"/>
          <cell r="I113" t="str">
            <v>10 Facilities Project Adjustments</v>
          </cell>
          <cell r="J113" t="str">
            <v>100 Instruction</v>
          </cell>
          <cell r="K113" t="str">
            <v>100 Object</v>
          </cell>
          <cell r="L113" t="str">
            <v>1 Instruction</v>
          </cell>
          <cell r="M113" t="str">
            <v>Site 1</v>
          </cell>
          <cell r="N113" t="str">
            <v>None</v>
          </cell>
          <cell r="O113" t="str">
            <v>None</v>
          </cell>
        </row>
        <row r="114">
          <cell r="D114" t="str">
            <v>2680 · Accrued rent liability LT</v>
          </cell>
          <cell r="E114" t="str">
            <v>Long-term portion of defferred rent   [NOTE] Customizations to rent tab may require additional calendarizations</v>
          </cell>
          <cell r="F114" t="str">
            <v>42 Other Long-Term Liabilities</v>
          </cell>
          <cell r="G114" t="str">
            <v>42 Other Long-Term Liabilities</v>
          </cell>
          <cell r="H114"/>
          <cell r="I114" t="str">
            <v>10 Facilities Project Adjustments</v>
          </cell>
          <cell r="J114" t="str">
            <v>100 Instruction</v>
          </cell>
          <cell r="K114" t="str">
            <v>100 Object</v>
          </cell>
          <cell r="L114" t="str">
            <v>1 Instruction</v>
          </cell>
          <cell r="M114" t="str">
            <v>Site 1</v>
          </cell>
          <cell r="N114" t="str">
            <v>Exp-Occ</v>
          </cell>
          <cell r="O114" t="str">
            <v>Manual</v>
          </cell>
        </row>
        <row r="115">
          <cell r="D115" t="str">
            <v>2690 · Deferred gain on transaction</v>
          </cell>
          <cell r="E115"/>
          <cell r="F115" t="str">
            <v>42 Other Long-Term Liabilities</v>
          </cell>
          <cell r="G115" t="str">
            <v>42 Other Long-Term Liabilities</v>
          </cell>
          <cell r="H115"/>
          <cell r="I115" t="str">
            <v>10 Facilities Project Adjustments</v>
          </cell>
          <cell r="J115" t="str">
            <v>100 Instruction</v>
          </cell>
          <cell r="K115" t="str">
            <v>100 Object</v>
          </cell>
          <cell r="L115" t="str">
            <v>1 Instruction</v>
          </cell>
          <cell r="M115" t="str">
            <v>Site 1</v>
          </cell>
          <cell r="N115" t="str">
            <v>None</v>
          </cell>
          <cell r="O115" t="str">
            <v>None</v>
          </cell>
        </row>
        <row r="116">
          <cell r="D116"/>
          <cell r="E116"/>
          <cell r="F116"/>
          <cell r="G116"/>
          <cell r="H116"/>
          <cell r="I116"/>
          <cell r="J116"/>
          <cell r="K116"/>
          <cell r="L116"/>
          <cell r="M116"/>
          <cell r="N116"/>
          <cell r="O116"/>
        </row>
        <row r="117">
          <cell r="D117" t="str">
            <v>2700 · Senior debt cost</v>
          </cell>
          <cell r="E117" t="str">
            <v>Amortization of capitalized costs associated with closing senior financing such as loan origination fees, legal fees, financial consultant fees, and any other [closing] costs that would otherwise not be incurred if the transaction were all cash (for example, do not capitalize owners' title insurance).</v>
          </cell>
          <cell r="F117" t="str">
            <v>43 Loan costs, Net</v>
          </cell>
          <cell r="G117" t="str">
            <v>42 Other Long-Term Liabilities</v>
          </cell>
          <cell r="H117"/>
          <cell r="I117" t="str">
            <v>10 Facilities Project Adjustments</v>
          </cell>
          <cell r="J117" t="str">
            <v>100 Instruction</v>
          </cell>
          <cell r="K117" t="str">
            <v>100 Object</v>
          </cell>
          <cell r="L117" t="str">
            <v>1 Instruction</v>
          </cell>
          <cell r="M117" t="str">
            <v>Site 1</v>
          </cell>
          <cell r="N117" t="str">
            <v>Exp-Occ</v>
          </cell>
          <cell r="O117" t="str">
            <v>Manual</v>
          </cell>
        </row>
        <row r="118">
          <cell r="D118" t="str">
            <v>2710 · Sub debt cost</v>
          </cell>
          <cell r="E118" t="str">
            <v>Amortization of capitalized costs associated with closing subordinate financing such as loan origination fees, legal fees, financial consultant fees, and any other [closing] costs that would otherwise not be incurred if the transaction were all cash (for example, do not capitalize owners' title insurance).</v>
          </cell>
          <cell r="F118" t="str">
            <v>43 Loan costs, Net</v>
          </cell>
          <cell r="G118" t="str">
            <v>42 Other Long-Term Liabilities</v>
          </cell>
          <cell r="H118"/>
          <cell r="I118" t="str">
            <v>10 Facilities Project Adjustments</v>
          </cell>
          <cell r="J118" t="str">
            <v>100 Instruction</v>
          </cell>
          <cell r="K118" t="str">
            <v>100 Object</v>
          </cell>
          <cell r="L118" t="str">
            <v>1 Instruction</v>
          </cell>
          <cell r="M118" t="str">
            <v>Site 1</v>
          </cell>
          <cell r="N118" t="str">
            <v>Exp-Occ</v>
          </cell>
          <cell r="O118" t="str">
            <v>Manual</v>
          </cell>
        </row>
        <row r="119">
          <cell r="D119" t="str">
            <v>2800 · Accum Am of Senior debt cost</v>
          </cell>
          <cell r="E119"/>
          <cell r="F119" t="str">
            <v>43 Loan costs, Net</v>
          </cell>
          <cell r="G119" t="str">
            <v>42 Other Long-Term Liabilities</v>
          </cell>
          <cell r="H119" t="str">
            <v>Loan Costs</v>
          </cell>
          <cell r="I119" t="str">
            <v>10 Facilities Project Adjustments</v>
          </cell>
          <cell r="J119" t="str">
            <v>100 Instruction</v>
          </cell>
          <cell r="K119" t="str">
            <v>100 Object</v>
          </cell>
          <cell r="L119" t="str">
            <v>1 Instruction</v>
          </cell>
          <cell r="M119" t="str">
            <v>Site 1</v>
          </cell>
          <cell r="N119" t="str">
            <v>Exp-Occ</v>
          </cell>
          <cell r="O119" t="str">
            <v>BSFacDepr</v>
          </cell>
        </row>
        <row r="120">
          <cell r="D120" t="str">
            <v>2810 · Accum Am of subdebt cost</v>
          </cell>
          <cell r="E120"/>
          <cell r="F120" t="str">
            <v>43 Loan costs, Net</v>
          </cell>
          <cell r="G120" t="str">
            <v>42 Other Long-Term Liabilities</v>
          </cell>
          <cell r="H120" t="str">
            <v>Loan Costs</v>
          </cell>
          <cell r="I120" t="str">
            <v>10 Facilities Project Adjustments</v>
          </cell>
          <cell r="J120" t="str">
            <v>100 Instruction</v>
          </cell>
          <cell r="K120" t="str">
            <v>100 Object</v>
          </cell>
          <cell r="L120" t="str">
            <v>1 Instruction</v>
          </cell>
          <cell r="M120" t="str">
            <v>Site 1</v>
          </cell>
          <cell r="N120" t="str">
            <v>Exp-Occ</v>
          </cell>
          <cell r="O120" t="str">
            <v>BSFacDepr</v>
          </cell>
        </row>
        <row r="121">
          <cell r="D121" t="str">
            <v>2900 · Suspense</v>
          </cell>
          <cell r="E121" t="str">
            <v>This is a holding for unrecognized items. Ex: A deposit from OSSE needs to be added to the system to complete a bank reconciliation, but it is important to indicate that the true source is not yet known. At monthly closing, this account should be zero.</v>
          </cell>
          <cell r="F121" t="str">
            <v>43 Loan costs, Net</v>
          </cell>
          <cell r="G121" t="str">
            <v>42 Other Long-Term Liabilities</v>
          </cell>
          <cell r="H121"/>
          <cell r="I121" t="str">
            <v>07 Suspense</v>
          </cell>
          <cell r="J121" t="str">
            <v>100 Instruction</v>
          </cell>
          <cell r="K121" t="str">
            <v>100 Object</v>
          </cell>
          <cell r="L121" t="str">
            <v>1 Instruction</v>
          </cell>
          <cell r="M121" t="str">
            <v>Site 1</v>
          </cell>
          <cell r="N121" t="str">
            <v>None</v>
          </cell>
          <cell r="O121" t="str">
            <v>None</v>
          </cell>
        </row>
        <row r="122">
          <cell r="D122"/>
          <cell r="E122"/>
          <cell r="F122"/>
          <cell r="G122"/>
          <cell r="H122"/>
          <cell r="I122"/>
          <cell r="J122"/>
          <cell r="K122"/>
          <cell r="L122"/>
          <cell r="M122"/>
          <cell r="N122"/>
          <cell r="O122"/>
        </row>
        <row r="123">
          <cell r="D123"/>
          <cell r="E123"/>
          <cell r="F123"/>
          <cell r="G123"/>
          <cell r="H123"/>
          <cell r="I123"/>
          <cell r="J123"/>
          <cell r="K123"/>
          <cell r="L123"/>
          <cell r="M123"/>
          <cell r="N123"/>
          <cell r="O123"/>
        </row>
        <row r="124">
          <cell r="D124" t="str">
            <v>3010 · Unrestricted net asset</v>
          </cell>
          <cell r="E124"/>
          <cell r="F124" t="str">
            <v>61 Unrestricted Net Assets</v>
          </cell>
          <cell r="G124" t="str">
            <v>61 Unrestricted Net Assets</v>
          </cell>
          <cell r="H124" t="str">
            <v>Net Assets</v>
          </cell>
          <cell r="I124" t="str">
            <v>11 Equity</v>
          </cell>
          <cell r="J124" t="str">
            <v>100 Instruction</v>
          </cell>
          <cell r="K124" t="str">
            <v>100 Object</v>
          </cell>
          <cell r="L124" t="str">
            <v>1 Instruction</v>
          </cell>
          <cell r="M124" t="str">
            <v>Site 1</v>
          </cell>
          <cell r="N124" t="str">
            <v>None</v>
          </cell>
          <cell r="O124" t="str">
            <v>None</v>
          </cell>
        </row>
        <row r="125">
          <cell r="D125" t="str">
            <v>3020 · Board-designated</v>
          </cell>
          <cell r="E125"/>
          <cell r="F125" t="str">
            <v>61 Unrestricted Net Assets</v>
          </cell>
          <cell r="G125" t="str">
            <v>61 Unrestricted Net Assets</v>
          </cell>
          <cell r="H125" t="str">
            <v>Net Assets</v>
          </cell>
          <cell r="I125" t="str">
            <v>11 Equity</v>
          </cell>
          <cell r="J125" t="str">
            <v>100 Instruction</v>
          </cell>
          <cell r="K125" t="str">
            <v>100 Object</v>
          </cell>
          <cell r="L125" t="str">
            <v>1 Instruction</v>
          </cell>
          <cell r="M125" t="str">
            <v>Site 1</v>
          </cell>
          <cell r="N125" t="str">
            <v>None</v>
          </cell>
          <cell r="O125" t="str">
            <v>None</v>
          </cell>
        </row>
        <row r="126">
          <cell r="D126"/>
          <cell r="E126"/>
          <cell r="F126"/>
          <cell r="G126"/>
          <cell r="H126"/>
          <cell r="I126"/>
          <cell r="J126"/>
          <cell r="K126"/>
          <cell r="L126"/>
          <cell r="M126"/>
          <cell r="N126"/>
          <cell r="O126"/>
        </row>
        <row r="127">
          <cell r="D127" t="str">
            <v>3100 · Use restricted</v>
          </cell>
          <cell r="E127"/>
          <cell r="F127" t="str">
            <v>62 Temporarily Restricted Net Assets</v>
          </cell>
          <cell r="G127" t="str">
            <v>62 Temporarily Restricted Net Assets</v>
          </cell>
          <cell r="H127" t="str">
            <v>Net Assets</v>
          </cell>
          <cell r="I127" t="str">
            <v>11 Equity</v>
          </cell>
          <cell r="J127" t="str">
            <v>100 Instruction</v>
          </cell>
          <cell r="K127" t="str">
            <v>100 Object</v>
          </cell>
          <cell r="L127" t="str">
            <v>1 Instruction</v>
          </cell>
          <cell r="M127" t="str">
            <v>Site 1</v>
          </cell>
          <cell r="N127" t="str">
            <v>None</v>
          </cell>
          <cell r="O127" t="str">
            <v>None</v>
          </cell>
        </row>
        <row r="128">
          <cell r="D128" t="str">
            <v>3110 · Time restricted</v>
          </cell>
          <cell r="E128"/>
          <cell r="F128" t="str">
            <v>62 Temporarily Restricted Net Assets</v>
          </cell>
          <cell r="G128" t="str">
            <v>62 Temporarily Restricted Net Assets</v>
          </cell>
          <cell r="H128" t="str">
            <v>Net Assets</v>
          </cell>
          <cell r="I128" t="str">
            <v>11 Equity</v>
          </cell>
          <cell r="J128" t="str">
            <v>100 Instruction</v>
          </cell>
          <cell r="K128" t="str">
            <v>100 Object</v>
          </cell>
          <cell r="L128" t="str">
            <v>1 Instruction</v>
          </cell>
          <cell r="M128" t="str">
            <v>Site 1</v>
          </cell>
          <cell r="N128" t="str">
            <v>None</v>
          </cell>
          <cell r="O128" t="str">
            <v>None</v>
          </cell>
        </row>
        <row r="129">
          <cell r="D129" t="str">
            <v>3120 · Asset restricted</v>
          </cell>
          <cell r="E129"/>
          <cell r="F129" t="str">
            <v>62 Temporarily Restricted Net Assets</v>
          </cell>
          <cell r="G129" t="str">
            <v>62 Temporarily Restricted Net Assets</v>
          </cell>
          <cell r="H129" t="str">
            <v>Net Assets</v>
          </cell>
          <cell r="I129" t="str">
            <v>11 Equity</v>
          </cell>
          <cell r="J129" t="str">
            <v>100 Instruction</v>
          </cell>
          <cell r="K129" t="str">
            <v>100 Object</v>
          </cell>
          <cell r="L129" t="str">
            <v>1 Instruction</v>
          </cell>
          <cell r="M129" t="str">
            <v>Site 1</v>
          </cell>
          <cell r="N129" t="str">
            <v>None</v>
          </cell>
          <cell r="O129" t="str">
            <v>None</v>
          </cell>
        </row>
        <row r="130">
          <cell r="D130"/>
          <cell r="E130"/>
          <cell r="F130"/>
          <cell r="G130"/>
          <cell r="H130"/>
          <cell r="I130"/>
          <cell r="J130"/>
          <cell r="K130"/>
          <cell r="L130"/>
          <cell r="M130"/>
          <cell r="N130"/>
          <cell r="O130"/>
        </row>
        <row r="131">
          <cell r="D131" t="str">
            <v>3200 · Permanently restricted</v>
          </cell>
          <cell r="E131"/>
          <cell r="F131" t="str">
            <v>63 Permanently Restricted Net Assets</v>
          </cell>
          <cell r="G131" t="str">
            <v>63 Permanently Restricted Net Assets</v>
          </cell>
          <cell r="H131" t="str">
            <v>Net Assets</v>
          </cell>
          <cell r="I131" t="str">
            <v>11 Equity</v>
          </cell>
          <cell r="J131" t="str">
            <v>100 Instruction</v>
          </cell>
          <cell r="K131" t="str">
            <v>100 Object</v>
          </cell>
          <cell r="L131" t="str">
            <v>1 Instruction</v>
          </cell>
          <cell r="M131" t="str">
            <v>Site 1</v>
          </cell>
          <cell r="N131" t="str">
            <v>None</v>
          </cell>
          <cell r="O131" t="str">
            <v>None</v>
          </cell>
        </row>
        <row r="132">
          <cell r="D132" t="str">
            <v>3900 · Retained Earnings</v>
          </cell>
          <cell r="E132"/>
          <cell r="F132" t="str">
            <v>61 Unrestricted Net Assets</v>
          </cell>
          <cell r="G132" t="str">
            <v>61 Unrestricted Net Assets</v>
          </cell>
          <cell r="H132" t="str">
            <v>Net Assets</v>
          </cell>
          <cell r="I132" t="str">
            <v>11 Equity</v>
          </cell>
          <cell r="J132" t="str">
            <v>100 Instruction</v>
          </cell>
          <cell r="K132" t="str">
            <v>100 Object</v>
          </cell>
          <cell r="L132" t="str">
            <v>1 Instruction</v>
          </cell>
          <cell r="M132" t="str">
            <v>Site 1</v>
          </cell>
          <cell r="N132" t="str">
            <v>None</v>
          </cell>
          <cell r="O132" t="str">
            <v>None</v>
          </cell>
        </row>
        <row r="133">
          <cell r="D133"/>
          <cell r="E133"/>
          <cell r="F133"/>
          <cell r="G133"/>
          <cell r="H133"/>
          <cell r="I133"/>
          <cell r="J133"/>
          <cell r="K133"/>
          <cell r="L133"/>
          <cell r="M133"/>
          <cell r="N133"/>
          <cell r="O133"/>
        </row>
        <row r="134">
          <cell r="D134"/>
          <cell r="E134"/>
          <cell r="F134"/>
          <cell r="G134"/>
          <cell r="H134"/>
          <cell r="I134"/>
          <cell r="J134"/>
          <cell r="K134"/>
          <cell r="L134"/>
          <cell r="M134"/>
          <cell r="N134"/>
          <cell r="O134"/>
        </row>
        <row r="135">
          <cell r="D135" t="str">
            <v>4000 · Per-pupil alloc</v>
          </cell>
          <cell r="E135" t="str">
            <v>DC funding for grade-level</v>
          </cell>
          <cell r="F135" t="str">
            <v>01 State and Local Revenue</v>
          </cell>
          <cell r="G135" t="str">
            <v>01 Per Pupil Charter Payments - General Education</v>
          </cell>
          <cell r="H135" t="str">
            <v>Revenue</v>
          </cell>
          <cell r="I135"/>
          <cell r="J135" t="str">
            <v>100 Instruction</v>
          </cell>
          <cell r="K135" t="str">
            <v>100 Local Funding</v>
          </cell>
          <cell r="L135" t="str">
            <v>1 Instruction</v>
          </cell>
          <cell r="M135" t="str">
            <v>Site 1</v>
          </cell>
          <cell r="N135" t="str">
            <v>Rev-DC</v>
          </cell>
          <cell r="O135" t="str">
            <v>Manual</v>
          </cell>
        </row>
        <row r="136">
          <cell r="D136" t="str">
            <v>4010 · Per-pupil SpEd alloc</v>
          </cell>
          <cell r="E136" t="str">
            <v>DC funding for SpEd Levels 1-4, plus Blackman Jones and Attorney Fees</v>
          </cell>
          <cell r="F136" t="str">
            <v>01 State and Local Revenue</v>
          </cell>
          <cell r="G136" t="str">
            <v>02 Per Pupil Charter Payments - Categorical Enhancements</v>
          </cell>
          <cell r="H136" t="str">
            <v>Revenue</v>
          </cell>
          <cell r="I136"/>
          <cell r="J136" t="str">
            <v>200 SpEd</v>
          </cell>
          <cell r="K136" t="str">
            <v>100 Local Funding</v>
          </cell>
          <cell r="L136" t="str">
            <v>2 SpEd</v>
          </cell>
          <cell r="M136" t="str">
            <v>Site 1</v>
          </cell>
          <cell r="N136" t="str">
            <v>Rev-DC</v>
          </cell>
          <cell r="O136" t="str">
            <v>Manual</v>
          </cell>
        </row>
        <row r="137">
          <cell r="D137" t="str">
            <v>4011 · Per-pupil SpEd ESY</v>
          </cell>
          <cell r="E137" t="str">
            <v>DC funding for SpEd Levels 1-4, for the Extended School Year program</v>
          </cell>
          <cell r="F137" t="str">
            <v>01 State and Local Revenue</v>
          </cell>
          <cell r="G137" t="str">
            <v>02 Per Pupil Charter Payments - Categorical Enhancements</v>
          </cell>
          <cell r="H137" t="str">
            <v>Revenue</v>
          </cell>
          <cell r="I137"/>
          <cell r="J137" t="str">
            <v>200 SpEd</v>
          </cell>
          <cell r="K137" t="str">
            <v>100 Local Funding</v>
          </cell>
          <cell r="L137" t="str">
            <v>2 SpEd</v>
          </cell>
          <cell r="M137" t="str">
            <v>Site 1</v>
          </cell>
          <cell r="N137" t="str">
            <v>Rev-DC</v>
          </cell>
          <cell r="O137" t="str">
            <v>Manual</v>
          </cell>
        </row>
        <row r="138">
          <cell r="D138" t="str">
            <v>4020 · Per-pupil LEP/NEP alloc</v>
          </cell>
          <cell r="E138" t="str">
            <v>DC Funding for Limited/No English Proficiency (aka ELL)</v>
          </cell>
          <cell r="F138" t="str">
            <v>01 State and Local Revenue</v>
          </cell>
          <cell r="G138" t="str">
            <v>02 Per Pupil Charter Payments - Categorical Enhancements</v>
          </cell>
          <cell r="H138" t="str">
            <v>Revenue</v>
          </cell>
          <cell r="I138"/>
          <cell r="J138" t="str">
            <v>100 Instruction</v>
          </cell>
          <cell r="K138" t="str">
            <v>100 Local Funding</v>
          </cell>
          <cell r="L138" t="str">
            <v>1 Instruction</v>
          </cell>
          <cell r="M138" t="str">
            <v>Site 1</v>
          </cell>
          <cell r="N138" t="str">
            <v>Rev-DC</v>
          </cell>
          <cell r="O138" t="str">
            <v>Manual</v>
          </cell>
        </row>
        <row r="139">
          <cell r="D139" t="str">
            <v>4030 · Per-pupil summer alloc</v>
          </cell>
          <cell r="E139" t="str">
            <v>Discontinued DC funding for summer school</v>
          </cell>
          <cell r="F139" t="str">
            <v>01 State and Local Revenue</v>
          </cell>
          <cell r="G139" t="str">
            <v>02 Per Pupil Charter Payments - Categorical Enhancements</v>
          </cell>
          <cell r="H139" t="str">
            <v>Revenue</v>
          </cell>
          <cell r="I139"/>
          <cell r="J139" t="str">
            <v>100 Instruction</v>
          </cell>
          <cell r="K139" t="str">
            <v>100 Local Funding</v>
          </cell>
          <cell r="L139" t="str">
            <v>1 Instruction</v>
          </cell>
          <cell r="M139" t="str">
            <v>Site 1</v>
          </cell>
          <cell r="N139" t="str">
            <v>Rev-DC</v>
          </cell>
          <cell r="O139" t="str">
            <v>None</v>
          </cell>
        </row>
        <row r="140">
          <cell r="D140" t="str">
            <v>4040 · Per-pupil At Risk</v>
          </cell>
          <cell r="E140" t="str">
            <v>DC funding for At Risk</v>
          </cell>
          <cell r="F140" t="str">
            <v>01 State and Local Revenue</v>
          </cell>
          <cell r="G140" t="str">
            <v>02 Per Pupil Charter Payments - Categorical Enhancements</v>
          </cell>
          <cell r="H140" t="str">
            <v>Revenue</v>
          </cell>
          <cell r="I140"/>
          <cell r="J140" t="str">
            <v>100 Instruction</v>
          </cell>
          <cell r="K140" t="str">
            <v>100 Local Funding</v>
          </cell>
          <cell r="L140" t="str">
            <v>1 Instruction</v>
          </cell>
          <cell r="M140" t="str">
            <v>Site 1</v>
          </cell>
          <cell r="N140" t="str">
            <v>Rev-DC</v>
          </cell>
          <cell r="O140" t="str">
            <v>Manual</v>
          </cell>
        </row>
        <row r="141">
          <cell r="D141" t="str">
            <v>4050 · Per-pupil adjustment</v>
          </cell>
          <cell r="E141" t="str">
            <v>Adjustments to previous years’ supplemental funding. Using this account instead of SpEd or LEP/NEP account allows those accounts to be reconciled more easily</v>
          </cell>
          <cell r="F141" t="str">
            <v>01 State and Local Revenue</v>
          </cell>
          <cell r="G141" t="str">
            <v>01 Per Pupil Charter Payments - General Education</v>
          </cell>
          <cell r="H141" t="str">
            <v>Revenue</v>
          </cell>
          <cell r="I141"/>
          <cell r="J141" t="str">
            <v>100 Instruction</v>
          </cell>
          <cell r="K141" t="str">
            <v>100 Local Funding</v>
          </cell>
          <cell r="L141" t="str">
            <v>1 Instruction</v>
          </cell>
          <cell r="M141" t="str">
            <v>Site 1</v>
          </cell>
          <cell r="N141" t="str">
            <v>Rev-DC</v>
          </cell>
          <cell r="O141" t="str">
            <v>Manual</v>
          </cell>
        </row>
        <row r="142">
          <cell r="D142" t="str">
            <v>4090 · Per-pupil shortfall contingency</v>
          </cell>
          <cell r="E142" t="str">
            <v>A discount on funding to help schools identify potential shortfall</v>
          </cell>
          <cell r="F142" t="str">
            <v>01 State and Local Revenue</v>
          </cell>
          <cell r="G142" t="str">
            <v>01 Per Pupil Charter Payments - General Education</v>
          </cell>
          <cell r="H142" t="str">
            <v>Revenue</v>
          </cell>
          <cell r="I142"/>
          <cell r="J142" t="str">
            <v>100 Instruction</v>
          </cell>
          <cell r="K142" t="str">
            <v>100 Local Funding</v>
          </cell>
          <cell r="L142" t="str">
            <v>1 Instruction</v>
          </cell>
          <cell r="M142" t="str">
            <v>Site 1</v>
          </cell>
          <cell r="N142" t="str">
            <v>Rev-DC</v>
          </cell>
          <cell r="O142" t="str">
            <v>Manual</v>
          </cell>
        </row>
        <row r="143">
          <cell r="D143"/>
          <cell r="E143"/>
          <cell r="F143"/>
          <cell r="G143"/>
          <cell r="H143"/>
          <cell r="I143"/>
          <cell r="J143"/>
          <cell r="K143"/>
          <cell r="L143"/>
          <cell r="M143"/>
          <cell r="N143"/>
          <cell r="O143"/>
        </row>
        <row r="144">
          <cell r="D144" t="str">
            <v>4100 · Per-pupil facility alloc</v>
          </cell>
          <cell r="E144" t="str">
            <v>DC funding for facilities</v>
          </cell>
          <cell r="F144" t="str">
            <v>01 State and Local Revenue</v>
          </cell>
          <cell r="G144" t="str">
            <v>03 Per Pupil Facilities Allowance</v>
          </cell>
          <cell r="H144" t="str">
            <v>Revenue</v>
          </cell>
          <cell r="I144"/>
          <cell r="J144" t="str">
            <v>100 Instruction</v>
          </cell>
          <cell r="K144" t="str">
            <v>100 Local Funding</v>
          </cell>
          <cell r="L144" t="str">
            <v>1 Instruction</v>
          </cell>
          <cell r="M144" t="str">
            <v>Site 1</v>
          </cell>
          <cell r="N144" t="str">
            <v>Rev-DC</v>
          </cell>
          <cell r="O144" t="str">
            <v>Manual</v>
          </cell>
        </row>
        <row r="145">
          <cell r="D145" t="str">
            <v>4060 · Per-pupil residential</v>
          </cell>
          <cell r="E145"/>
          <cell r="F145" t="str">
            <v>01 State and Local Revenue</v>
          </cell>
          <cell r="G145" t="str">
            <v>03 Per Pupil Facilities Allowance</v>
          </cell>
          <cell r="H145" t="str">
            <v>Revenue</v>
          </cell>
          <cell r="I145"/>
          <cell r="J145" t="str">
            <v>100 Instruction</v>
          </cell>
          <cell r="K145" t="str">
            <v>100 Local Funding</v>
          </cell>
          <cell r="L145" t="str">
            <v>1 Instruction</v>
          </cell>
          <cell r="M145" t="str">
            <v>Site 1</v>
          </cell>
          <cell r="N145" t="str">
            <v>Rev-DC</v>
          </cell>
          <cell r="O145" t="str">
            <v>Manual</v>
          </cell>
        </row>
        <row r="146">
          <cell r="D146"/>
          <cell r="E146"/>
          <cell r="F146"/>
          <cell r="G146"/>
          <cell r="H146"/>
          <cell r="I146"/>
          <cell r="J146"/>
          <cell r="K146"/>
          <cell r="L146"/>
          <cell r="M146"/>
          <cell r="N146"/>
          <cell r="O146"/>
        </row>
        <row r="147">
          <cell r="D147" t="str">
            <v>4200 · Local grants</v>
          </cell>
          <cell r="E147" t="str">
            <v>Local grants. (Note: Ensure no federal source)</v>
          </cell>
          <cell r="F147" t="str">
            <v>01 State and Local Revenue</v>
          </cell>
          <cell r="G147" t="str">
            <v>05 Other Government Funding/Grants</v>
          </cell>
          <cell r="H147" t="str">
            <v>Revenue</v>
          </cell>
          <cell r="I147"/>
          <cell r="J147" t="str">
            <v>100 Instruction</v>
          </cell>
          <cell r="K147" t="str">
            <v>100 Local Funding</v>
          </cell>
          <cell r="L147" t="str">
            <v>1 Instruction</v>
          </cell>
          <cell r="M147" t="str">
            <v>Site 1</v>
          </cell>
          <cell r="N147" t="str">
            <v>Rev-Oth</v>
          </cell>
          <cell r="O147" t="str">
            <v>RevPrivateGrant</v>
          </cell>
        </row>
        <row r="148">
          <cell r="D148" t="str">
            <v>4210 · Local programs</v>
          </cell>
          <cell r="E148" t="str">
            <v>Local programs</v>
          </cell>
          <cell r="F148" t="str">
            <v>01 State and Local Revenue</v>
          </cell>
          <cell r="G148" t="str">
            <v>05 Other Government Funding/Grants</v>
          </cell>
          <cell r="H148" t="str">
            <v>Revenue</v>
          </cell>
          <cell r="I148"/>
          <cell r="J148" t="str">
            <v>100 Instruction</v>
          </cell>
          <cell r="K148" t="str">
            <v>100 Local Funding</v>
          </cell>
          <cell r="L148" t="str">
            <v>1 Instruction</v>
          </cell>
          <cell r="M148" t="str">
            <v>Site 1</v>
          </cell>
          <cell r="N148" t="str">
            <v>Rev-Oth</v>
          </cell>
          <cell r="O148" t="str">
            <v>RevPrivateGrant</v>
          </cell>
        </row>
        <row r="149">
          <cell r="D149"/>
          <cell r="E149"/>
          <cell r="F149"/>
          <cell r="G149"/>
          <cell r="H149"/>
          <cell r="I149"/>
          <cell r="J149"/>
          <cell r="K149"/>
          <cell r="L149"/>
          <cell r="M149"/>
          <cell r="N149"/>
          <cell r="O149"/>
        </row>
        <row r="150">
          <cell r="D150"/>
          <cell r="E150"/>
          <cell r="F150"/>
          <cell r="G150"/>
          <cell r="H150"/>
          <cell r="I150"/>
          <cell r="J150"/>
          <cell r="K150"/>
          <cell r="L150"/>
          <cell r="M150"/>
          <cell r="N150"/>
          <cell r="O150"/>
        </row>
        <row r="151">
          <cell r="D151"/>
          <cell r="E151"/>
          <cell r="F151"/>
          <cell r="G151"/>
          <cell r="H151"/>
          <cell r="I151"/>
          <cell r="J151"/>
          <cell r="K151"/>
          <cell r="L151"/>
          <cell r="M151"/>
          <cell r="N151"/>
          <cell r="O151"/>
        </row>
        <row r="152">
          <cell r="D152" t="str">
            <v>5000 · ESEA Title 1</v>
          </cell>
          <cell r="E152" t="str">
            <v>Federal funding for disadvantaged (Amount driven by FRL % of K-12)</v>
          </cell>
          <cell r="F152" t="str">
            <v>03 Federal Revenue</v>
          </cell>
          <cell r="G152" t="str">
            <v>04 Federal Funding</v>
          </cell>
          <cell r="H152" t="str">
            <v>Revenue</v>
          </cell>
          <cell r="I152"/>
          <cell r="J152" t="str">
            <v>100 Instruction</v>
          </cell>
          <cell r="K152" t="str">
            <v>200 Federal Funding</v>
          </cell>
          <cell r="L152" t="str">
            <v>1 Instruction</v>
          </cell>
          <cell r="M152" t="str">
            <v>Site 1</v>
          </cell>
          <cell r="N152" t="str">
            <v>Rev-Fed</v>
          </cell>
          <cell r="O152" t="str">
            <v>RevFedGrant</v>
          </cell>
        </row>
        <row r="153">
          <cell r="D153" t="str">
            <v>5001 · ESEA Title 2</v>
          </cell>
          <cell r="E153" t="str">
            <v>Federal funding for high quality teachers, principals (Amount driven by # K-12 Students)</v>
          </cell>
          <cell r="F153" t="str">
            <v>03 Federal Revenue</v>
          </cell>
          <cell r="G153" t="str">
            <v>04 Federal Funding</v>
          </cell>
          <cell r="H153" t="str">
            <v>Revenue</v>
          </cell>
          <cell r="I153"/>
          <cell r="J153" t="str">
            <v>100 Instruction</v>
          </cell>
          <cell r="K153" t="str">
            <v>200 Federal Funding</v>
          </cell>
          <cell r="L153" t="str">
            <v>1 Instruction</v>
          </cell>
          <cell r="M153" t="str">
            <v>Site 1</v>
          </cell>
          <cell r="N153" t="str">
            <v>Rev-Fed</v>
          </cell>
          <cell r="O153" t="str">
            <v>RevFedGrant</v>
          </cell>
        </row>
        <row r="154">
          <cell r="D154" t="str">
            <v>5002 · ESEA Title 3</v>
          </cell>
          <cell r="E154" t="str">
            <v>Federal funding for LEP. (Minimum of $10,000, unless part of consortium; driven by # LEP students 3-21 yrs old)</v>
          </cell>
          <cell r="F154" t="str">
            <v>03 Federal Revenue</v>
          </cell>
          <cell r="G154" t="str">
            <v>04 Federal Funding</v>
          </cell>
          <cell r="H154" t="str">
            <v>Revenue</v>
          </cell>
          <cell r="I154"/>
          <cell r="J154" t="str">
            <v>100 Instruction</v>
          </cell>
          <cell r="K154" t="str">
            <v>200 Federal Funding</v>
          </cell>
          <cell r="L154" t="str">
            <v>1 Instruction</v>
          </cell>
          <cell r="M154" t="str">
            <v>Site 1</v>
          </cell>
          <cell r="N154" t="str">
            <v>Rev-Fed</v>
          </cell>
          <cell r="O154" t="str">
            <v>RevFedGrant</v>
          </cell>
        </row>
        <row r="155">
          <cell r="D155" t="str">
            <v>5003 · IDEA 611</v>
          </cell>
          <cell r="E155" t="str">
            <v>Federal funding for SpEd, ages 3-21</v>
          </cell>
          <cell r="F155" t="str">
            <v>03 Federal Revenue</v>
          </cell>
          <cell r="G155" t="str">
            <v>04 Federal Funding</v>
          </cell>
          <cell r="H155" t="str">
            <v>Revenue</v>
          </cell>
          <cell r="I155"/>
          <cell r="J155" t="str">
            <v>200 SpEd</v>
          </cell>
          <cell r="K155" t="str">
            <v>200 Federal Funding</v>
          </cell>
          <cell r="L155" t="str">
            <v>1 Instruction</v>
          </cell>
          <cell r="M155" t="str">
            <v>Site 1</v>
          </cell>
          <cell r="N155" t="str">
            <v>Rev-Fed</v>
          </cell>
          <cell r="O155" t="str">
            <v>RevFedGrant</v>
          </cell>
        </row>
        <row r="156">
          <cell r="D156" t="str">
            <v>5004 · IDEA 619</v>
          </cell>
          <cell r="E156" t="str">
            <v>Federal funding for SpEd, ages 3-5</v>
          </cell>
          <cell r="F156" t="str">
            <v>03 Federal Revenue</v>
          </cell>
          <cell r="G156" t="str">
            <v>04 Federal Funding</v>
          </cell>
          <cell r="H156" t="str">
            <v>Revenue</v>
          </cell>
          <cell r="I156"/>
          <cell r="J156" t="str">
            <v>200 SpEd</v>
          </cell>
          <cell r="K156" t="str">
            <v>200 Federal Funding</v>
          </cell>
          <cell r="L156" t="str">
            <v>1 Instruction</v>
          </cell>
          <cell r="M156" t="str">
            <v>Site 1</v>
          </cell>
          <cell r="N156" t="str">
            <v>Rev-Fed</v>
          </cell>
          <cell r="O156" t="str">
            <v>RevFedGrant</v>
          </cell>
        </row>
        <row r="157">
          <cell r="D157" t="str">
            <v>5005 · ESEA Title 4</v>
          </cell>
          <cell r="E157" t="str">
            <v>Federal funding for student support and academic enrichment</v>
          </cell>
          <cell r="F157" t="str">
            <v>03 Federal Revenue</v>
          </cell>
          <cell r="G157" t="str">
            <v>04 Federal Funding</v>
          </cell>
          <cell r="H157" t="str">
            <v>Revenue</v>
          </cell>
          <cell r="I157"/>
          <cell r="J157" t="str">
            <v>100 Instruction</v>
          </cell>
          <cell r="K157" t="str">
            <v>200 Federal Funding</v>
          </cell>
          <cell r="L157" t="str">
            <v>1 Instruction</v>
          </cell>
          <cell r="M157" t="str">
            <v>Site 1</v>
          </cell>
          <cell r="N157" t="str">
            <v>Rev-Fed</v>
          </cell>
          <cell r="O157" t="str">
            <v>RevFedGrant</v>
          </cell>
        </row>
        <row r="158">
          <cell r="D158" t="str">
            <v>5006 · CARES</v>
          </cell>
          <cell r="E158" t="str">
            <v>Federal funding for student support and academic enrichment</v>
          </cell>
          <cell r="F158" t="str">
            <v>03 Federal Revenue</v>
          </cell>
          <cell r="G158" t="str">
            <v>04 Federal Funding</v>
          </cell>
          <cell r="H158" t="str">
            <v>Revenue</v>
          </cell>
          <cell r="I158"/>
          <cell r="J158" t="str">
            <v>100 Instruction</v>
          </cell>
          <cell r="K158" t="str">
            <v>200 Federal Funding</v>
          </cell>
          <cell r="L158" t="str">
            <v>1 Instruction</v>
          </cell>
          <cell r="M158" t="str">
            <v>Site 1</v>
          </cell>
          <cell r="N158" t="str">
            <v>Rev-Fed</v>
          </cell>
          <cell r="O158" t="str">
            <v>RevFedGrant</v>
          </cell>
        </row>
        <row r="159">
          <cell r="D159" t="str">
            <v>5010 · Title Vb grants</v>
          </cell>
          <cell r="E159" t="str">
            <v>Federal funding for startup charter schools</v>
          </cell>
          <cell r="F159" t="str">
            <v>03 Federal Revenue</v>
          </cell>
          <cell r="G159" t="str">
            <v>04 Federal Funding</v>
          </cell>
          <cell r="H159" t="str">
            <v>Revenue</v>
          </cell>
          <cell r="I159"/>
          <cell r="J159" t="str">
            <v>100 Instruction</v>
          </cell>
          <cell r="K159" t="str">
            <v>200 Federal Funding</v>
          </cell>
          <cell r="L159" t="str">
            <v>1 Instruction</v>
          </cell>
          <cell r="M159" t="str">
            <v>Site 1</v>
          </cell>
          <cell r="N159" t="str">
            <v>Rev-Fed</v>
          </cell>
          <cell r="O159" t="str">
            <v>RevFedGrant</v>
          </cell>
        </row>
        <row r="160">
          <cell r="D160" t="str">
            <v>5030 · Competitive federal grants</v>
          </cell>
          <cell r="E160" t="str">
            <v>Federal funding for other grants (typically comes from OSSE)</v>
          </cell>
          <cell r="F160" t="str">
            <v>03 Federal Revenue</v>
          </cell>
          <cell r="G160" t="str">
            <v>05 Other Government Funding/Grants</v>
          </cell>
          <cell r="H160" t="str">
            <v>Revenue</v>
          </cell>
          <cell r="I160"/>
          <cell r="J160" t="str">
            <v>100 Instruction</v>
          </cell>
          <cell r="K160" t="str">
            <v>200 Federal Funding</v>
          </cell>
          <cell r="L160" t="str">
            <v>1 Instruction</v>
          </cell>
          <cell r="M160" t="str">
            <v>Site 1</v>
          </cell>
          <cell r="N160" t="str">
            <v>Rev-Fed</v>
          </cell>
          <cell r="O160" t="str">
            <v>RevFedGrant</v>
          </cell>
        </row>
        <row r="161">
          <cell r="D161" t="str">
            <v>5031 · Paycheck Protection Program</v>
          </cell>
          <cell r="E161" t="str">
            <v>Federal funding for other grants (typically comes from OSSE)</v>
          </cell>
          <cell r="F161" t="str">
            <v>03 Federal Revenue</v>
          </cell>
          <cell r="G161" t="str">
            <v>05 Other Government Funding/Grants</v>
          </cell>
          <cell r="H161" t="str">
            <v>Revenue</v>
          </cell>
          <cell r="I161"/>
          <cell r="J161" t="str">
            <v>100 Instruction</v>
          </cell>
          <cell r="K161" t="str">
            <v>200 Federal Funding</v>
          </cell>
          <cell r="L161" t="str">
            <v>1 Instruction</v>
          </cell>
          <cell r="M161" t="str">
            <v>Site 1</v>
          </cell>
          <cell r="N161" t="str">
            <v>Rev-Fed</v>
          </cell>
          <cell r="O161" t="str">
            <v>RevFedGrant</v>
          </cell>
        </row>
        <row r="162">
          <cell r="D162" t="str">
            <v>5100 · National school lunch prog</v>
          </cell>
          <cell r="E162" t="str">
            <v>Federal program to subsidize breakfast, lunch, &amp; snack. Monthly claim.</v>
          </cell>
          <cell r="F162" t="str">
            <v>03 Federal Revenue</v>
          </cell>
          <cell r="G162" t="str">
            <v>05 Other Government Funding/Grants</v>
          </cell>
          <cell r="H162" t="str">
            <v>Revenue</v>
          </cell>
          <cell r="I162"/>
          <cell r="J162" t="str">
            <v>100 Instruction</v>
          </cell>
          <cell r="K162" t="str">
            <v>200 Federal Funding</v>
          </cell>
          <cell r="L162" t="str">
            <v>1 Instruction</v>
          </cell>
          <cell r="M162" t="str">
            <v>Site 1</v>
          </cell>
          <cell r="N162" t="str">
            <v>Rev-Fed</v>
          </cell>
          <cell r="O162" t="str">
            <v>RevPerStudent</v>
          </cell>
        </row>
        <row r="163">
          <cell r="D163"/>
          <cell r="E163"/>
          <cell r="F163"/>
          <cell r="G163"/>
          <cell r="H163"/>
          <cell r="I163"/>
          <cell r="J163"/>
          <cell r="K163"/>
          <cell r="L163"/>
          <cell r="M163"/>
          <cell r="N163"/>
          <cell r="O163"/>
        </row>
        <row r="164">
          <cell r="D164" t="str">
            <v>5103 · Donated Federal Commodities</v>
          </cell>
          <cell r="E164" t="str">
            <v>Federal program to recognize donated commodities from government. This appears quietly on food services bills, especially from Revolution Foods.</v>
          </cell>
          <cell r="F164" t="str">
            <v>03 Federal Revenue</v>
          </cell>
          <cell r="G164" t="str">
            <v>05 Other Government Funding/Grants</v>
          </cell>
          <cell r="H164" t="str">
            <v>Revenue</v>
          </cell>
          <cell r="I164"/>
          <cell r="J164" t="str">
            <v>100 Instruction</v>
          </cell>
          <cell r="K164" t="str">
            <v>200 Federal Funding</v>
          </cell>
          <cell r="L164" t="str">
            <v>1 Instruction</v>
          </cell>
          <cell r="M164" t="str">
            <v>Site 1</v>
          </cell>
          <cell r="N164" t="str">
            <v>Rev-Fed</v>
          </cell>
          <cell r="O164" t="str">
            <v>RevPerStudent</v>
          </cell>
        </row>
        <row r="165">
          <cell r="D165" t="str">
            <v>5104 · Fresh fruit &amp; vegetables prog</v>
          </cell>
          <cell r="E165" t="str">
            <v>Federal program from USDA. Monthly claim.</v>
          </cell>
          <cell r="F165" t="str">
            <v>03 Federal Revenue</v>
          </cell>
          <cell r="G165" t="str">
            <v>05 Other Government Funding/Grants</v>
          </cell>
          <cell r="H165" t="str">
            <v>Revenue</v>
          </cell>
          <cell r="I165"/>
          <cell r="J165" t="str">
            <v>100 Instruction</v>
          </cell>
          <cell r="K165" t="str">
            <v>200 Federal Funding</v>
          </cell>
          <cell r="L165" t="str">
            <v>1 Instruction</v>
          </cell>
          <cell r="M165" t="str">
            <v>Site 1</v>
          </cell>
          <cell r="N165" t="str">
            <v>Rev-Fed</v>
          </cell>
          <cell r="O165" t="str">
            <v>RevPerStudent</v>
          </cell>
        </row>
        <row r="166">
          <cell r="D166" t="str">
            <v>5105 · Child &amp; Adult Care Food Program</v>
          </cell>
          <cell r="E166" t="str">
            <v>Federal program from USDA. Monthly claim.</v>
          </cell>
          <cell r="F166" t="str">
            <v>03 Federal Revenue</v>
          </cell>
          <cell r="G166" t="str">
            <v>05 Other Government Funding/Grants</v>
          </cell>
          <cell r="H166" t="str">
            <v>Revenue</v>
          </cell>
          <cell r="I166"/>
          <cell r="J166" t="str">
            <v>100 Instruction</v>
          </cell>
          <cell r="K166" t="str">
            <v>200 Federal Funding</v>
          </cell>
          <cell r="L166" t="str">
            <v>1 Instruction</v>
          </cell>
          <cell r="M166" t="str">
            <v>Site 1</v>
          </cell>
          <cell r="N166" t="str">
            <v>Rev-Fed</v>
          </cell>
          <cell r="O166" t="str">
            <v>RevPerStudent</v>
          </cell>
        </row>
        <row r="167">
          <cell r="D167" t="str">
            <v>5110 · E-rate program</v>
          </cell>
          <cell r="E167" t="str">
            <v>Federal program to subsidize technology. Revenue appears as a reimbursement check from vendor or as a discount on vendor bill. The full amount of the expense should be recognized as 9120, with the discount recorded as revenue in this account.</v>
          </cell>
          <cell r="F167" t="str">
            <v>03 Federal Revenue</v>
          </cell>
          <cell r="G167" t="str">
            <v>05 Other Government Funding/Grants</v>
          </cell>
          <cell r="H167" t="str">
            <v>Revenue</v>
          </cell>
          <cell r="I167"/>
          <cell r="J167" t="str">
            <v>100 Instruction</v>
          </cell>
          <cell r="K167" t="str">
            <v>200 Federal Funding</v>
          </cell>
          <cell r="L167" t="str">
            <v>1 Instruction</v>
          </cell>
          <cell r="M167" t="str">
            <v>Site 1</v>
          </cell>
          <cell r="N167" t="str">
            <v>Rev-Fed</v>
          </cell>
          <cell r="O167" t="str">
            <v>RevPerStudent</v>
          </cell>
        </row>
        <row r="168">
          <cell r="D168" t="str">
            <v>5120 · Medicaid program</v>
          </cell>
          <cell r="E168" t="str">
            <v>Federal program to reimburse for SpEd services provided to low-income students.</v>
          </cell>
          <cell r="F168" t="str">
            <v>03 Federal Revenue</v>
          </cell>
          <cell r="G168" t="str">
            <v>05 Other Government Funding/Grants</v>
          </cell>
          <cell r="H168" t="str">
            <v>Revenue</v>
          </cell>
          <cell r="I168"/>
          <cell r="J168" t="str">
            <v>100 Instruction</v>
          </cell>
          <cell r="K168" t="str">
            <v>200 Federal Funding</v>
          </cell>
          <cell r="L168" t="str">
            <v>1 Instruction</v>
          </cell>
          <cell r="M168" t="str">
            <v>Site 1</v>
          </cell>
          <cell r="N168" t="str">
            <v>Rev-Fed</v>
          </cell>
          <cell r="O168" t="str">
            <v>RevPerStudent</v>
          </cell>
        </row>
        <row r="169">
          <cell r="D169" t="str">
            <v>5130 · Child care subsidy program</v>
          </cell>
          <cell r="E169" t="str">
            <v>Federal program from HHS to subsidize after care. Very challenging to acquire. Monthly claim.</v>
          </cell>
          <cell r="F169" t="str">
            <v>03 Federal Revenue</v>
          </cell>
          <cell r="G169" t="str">
            <v>05 Other Government Funding/Grants</v>
          </cell>
          <cell r="H169" t="str">
            <v>Revenue</v>
          </cell>
          <cell r="I169"/>
          <cell r="J169" t="str">
            <v>100 Instruction</v>
          </cell>
          <cell r="K169" t="str">
            <v>200 Federal Funding</v>
          </cell>
          <cell r="L169" t="str">
            <v>1 Instruction</v>
          </cell>
          <cell r="M169" t="str">
            <v>Site 1</v>
          </cell>
          <cell r="N169" t="str">
            <v>Rev-Fed</v>
          </cell>
          <cell r="O169" t="str">
            <v>RevPerStudent</v>
          </cell>
        </row>
        <row r="170">
          <cell r="D170"/>
          <cell r="E170"/>
          <cell r="F170"/>
          <cell r="G170"/>
          <cell r="H170"/>
          <cell r="I170"/>
          <cell r="J170"/>
          <cell r="K170"/>
          <cell r="L170"/>
          <cell r="M170"/>
          <cell r="N170"/>
          <cell r="O170"/>
        </row>
        <row r="171">
          <cell r="D171"/>
          <cell r="E171"/>
          <cell r="F171"/>
          <cell r="G171"/>
          <cell r="H171"/>
          <cell r="I171"/>
          <cell r="J171"/>
          <cell r="K171"/>
          <cell r="L171"/>
          <cell r="M171"/>
          <cell r="N171"/>
          <cell r="O171"/>
        </row>
        <row r="172">
          <cell r="D172" t="str">
            <v>6000 · Individual grants</v>
          </cell>
          <cell r="E172" t="str">
            <v>Grants from individuals. Record as of date of letter, subject to contingencies. Grants typically have a use or time restriction on them (versus a contribution).</v>
          </cell>
          <cell r="F172" t="str">
            <v>04 Private Grants and Donations</v>
          </cell>
          <cell r="G172" t="str">
            <v>06 Private Grants and Donations</v>
          </cell>
          <cell r="H172" t="str">
            <v>Revenue</v>
          </cell>
          <cell r="I172"/>
          <cell r="J172" t="str">
            <v>100 Instruction</v>
          </cell>
          <cell r="K172" t="str">
            <v>300 Private Funding</v>
          </cell>
          <cell r="L172" t="str">
            <v>1 Instruction</v>
          </cell>
          <cell r="M172" t="str">
            <v>Site 1</v>
          </cell>
          <cell r="N172" t="str">
            <v>Rev-Oth</v>
          </cell>
          <cell r="O172" t="str">
            <v>RevPrivateGrant</v>
          </cell>
        </row>
        <row r="173">
          <cell r="D173" t="str">
            <v>6010 · Corporate/business grants</v>
          </cell>
          <cell r="E173" t="str">
            <v>Grants from a business. Record as of date of letter, subject to contingencies</v>
          </cell>
          <cell r="F173" t="str">
            <v>04 Private Grants and Donations</v>
          </cell>
          <cell r="G173" t="str">
            <v>06 Private Grants and Donations</v>
          </cell>
          <cell r="H173" t="str">
            <v>Revenue</v>
          </cell>
          <cell r="I173"/>
          <cell r="J173" t="str">
            <v>100 Instruction</v>
          </cell>
          <cell r="K173" t="str">
            <v>300 Private Funding</v>
          </cell>
          <cell r="L173" t="str">
            <v>1 Instruction</v>
          </cell>
          <cell r="M173" t="str">
            <v>Site 1</v>
          </cell>
          <cell r="N173" t="str">
            <v>Rev-Oth</v>
          </cell>
          <cell r="O173" t="str">
            <v>RevPrivateGrant</v>
          </cell>
        </row>
        <row r="174">
          <cell r="D174" t="str">
            <v>6020 · Foundation grants</v>
          </cell>
          <cell r="E174" t="str">
            <v>Grants from foundations. Record as of date of letter, subject to contingencies</v>
          </cell>
          <cell r="F174" t="str">
            <v>04 Private Grants and Donations</v>
          </cell>
          <cell r="G174" t="str">
            <v>06 Private Grants and Donations</v>
          </cell>
          <cell r="H174" t="str">
            <v>Revenue</v>
          </cell>
          <cell r="I174"/>
          <cell r="J174" t="str">
            <v>100 Instruction</v>
          </cell>
          <cell r="K174" t="str">
            <v>300 Private Funding</v>
          </cell>
          <cell r="L174" t="str">
            <v>1 Instruction</v>
          </cell>
          <cell r="M174" t="str">
            <v>Site 1</v>
          </cell>
          <cell r="N174" t="str">
            <v>Rev-Oth</v>
          </cell>
          <cell r="O174" t="str">
            <v>RevPrivateGrant</v>
          </cell>
        </row>
        <row r="175">
          <cell r="D175" t="str">
            <v>6050 · Capital grants</v>
          </cell>
          <cell r="E175" t="str">
            <v>Grants from foundations specified for a building project.</v>
          </cell>
          <cell r="F175" t="str">
            <v>04 Private Grants and Donations</v>
          </cell>
          <cell r="G175" t="str">
            <v>06 Private Grants and Donations</v>
          </cell>
          <cell r="H175" t="str">
            <v>Revenue</v>
          </cell>
          <cell r="I175"/>
          <cell r="J175" t="str">
            <v>100 Instruction</v>
          </cell>
          <cell r="K175" t="str">
            <v>300 Private Funding</v>
          </cell>
          <cell r="L175" t="str">
            <v>1 Instruction</v>
          </cell>
          <cell r="M175" t="str">
            <v>Site 1</v>
          </cell>
          <cell r="N175" t="str">
            <v>Rev-Oth</v>
          </cell>
          <cell r="O175" t="str">
            <v>RevPrivateGrant</v>
          </cell>
        </row>
        <row r="176">
          <cell r="D176"/>
          <cell r="E176"/>
          <cell r="F176"/>
          <cell r="G176"/>
          <cell r="H176"/>
          <cell r="I176"/>
          <cell r="J176"/>
          <cell r="K176"/>
          <cell r="L176"/>
          <cell r="M176"/>
          <cell r="N176"/>
          <cell r="O176"/>
        </row>
        <row r="177">
          <cell r="D177" t="str">
            <v>6200 · Individual contributions</v>
          </cell>
          <cell r="E177" t="str">
            <v>Contributions from individuals. Record as of pledge date. Contributions typically have no use or time restrictions on them.</v>
          </cell>
          <cell r="F177" t="str">
            <v>04 Private Grants and Donations</v>
          </cell>
          <cell r="G177" t="str">
            <v>06 Private Grants and Donations</v>
          </cell>
          <cell r="H177" t="str">
            <v>Revenue</v>
          </cell>
          <cell r="I177"/>
          <cell r="J177" t="str">
            <v>100 Instruction</v>
          </cell>
          <cell r="K177" t="str">
            <v>300 Private Funding</v>
          </cell>
          <cell r="L177" t="str">
            <v>1 Instruction</v>
          </cell>
          <cell r="M177" t="str">
            <v>Site 1</v>
          </cell>
          <cell r="N177" t="str">
            <v>Rev-Oth</v>
          </cell>
          <cell r="O177" t="str">
            <v>RevPrivateContrib</v>
          </cell>
        </row>
        <row r="178">
          <cell r="D178" t="str">
            <v>6210 · Corporate contributions</v>
          </cell>
          <cell r="E178" t="str">
            <v>Contributions from businesses. Record as of pledge dated.</v>
          </cell>
          <cell r="F178" t="str">
            <v>04 Private Grants and Donations</v>
          </cell>
          <cell r="G178" t="str">
            <v>06 Private Grants and Donations</v>
          </cell>
          <cell r="H178" t="str">
            <v>Revenue</v>
          </cell>
          <cell r="I178"/>
          <cell r="J178" t="str">
            <v>100 Instruction</v>
          </cell>
          <cell r="K178" t="str">
            <v>300 Private Funding</v>
          </cell>
          <cell r="L178" t="str">
            <v>1 Instruction</v>
          </cell>
          <cell r="M178" t="str">
            <v>Site 1</v>
          </cell>
          <cell r="N178" t="str">
            <v>Rev-Oth</v>
          </cell>
          <cell r="O178" t="str">
            <v>RevPrivateContrib</v>
          </cell>
        </row>
        <row r="179">
          <cell r="D179" t="str">
            <v>6220 · Foundation contributions</v>
          </cell>
          <cell r="E179" t="str">
            <v>Contributions from foundations. Record as of pledge date.</v>
          </cell>
          <cell r="F179" t="str">
            <v>04 Private Grants and Donations</v>
          </cell>
          <cell r="G179" t="str">
            <v>06 Private Grants and Donations</v>
          </cell>
          <cell r="H179" t="str">
            <v>Revenue</v>
          </cell>
          <cell r="I179"/>
          <cell r="J179" t="str">
            <v>100 Instruction</v>
          </cell>
          <cell r="K179" t="str">
            <v>300 Private Funding</v>
          </cell>
          <cell r="L179" t="str">
            <v>1 Instruction</v>
          </cell>
          <cell r="M179" t="str">
            <v>Site 1</v>
          </cell>
          <cell r="N179" t="str">
            <v>Rev-Oth</v>
          </cell>
          <cell r="O179" t="str">
            <v>RevPrivateContrib</v>
          </cell>
        </row>
        <row r="180">
          <cell r="D180" t="str">
            <v>6230 · Special event contributions</v>
          </cell>
          <cell r="E180" t="str">
            <v>Contributions for special events. Frequently, the school will want to track sponsors, auctions, &amp; tickets separately. This is done with a job Ex: SY14-15:Gala:Tickets</v>
          </cell>
          <cell r="F180" t="str">
            <v>04 Private Grants and Donations</v>
          </cell>
          <cell r="G180" t="str">
            <v>06 Private Grants and Donations</v>
          </cell>
          <cell r="H180" t="str">
            <v>Revenue</v>
          </cell>
          <cell r="I180"/>
          <cell r="J180" t="str">
            <v>100 Instruction</v>
          </cell>
          <cell r="K180" t="str">
            <v>300 Private Funding</v>
          </cell>
          <cell r="L180" t="str">
            <v>1 Instruction</v>
          </cell>
          <cell r="M180" t="str">
            <v>Site 1</v>
          </cell>
          <cell r="N180" t="str">
            <v>Rev-Oth</v>
          </cell>
          <cell r="O180" t="str">
            <v>RevPrivateContrib</v>
          </cell>
        </row>
        <row r="181">
          <cell r="D181" t="str">
            <v>6300 · Before care after care fees</v>
          </cell>
          <cell r="E181" t="str">
            <v>Student payments for before care, after care</v>
          </cell>
          <cell r="F181" t="str">
            <v>05 Earned Fees</v>
          </cell>
          <cell r="G181" t="str">
            <v>07 Activity Fees</v>
          </cell>
          <cell r="H181" t="str">
            <v>Revenue</v>
          </cell>
          <cell r="I181"/>
          <cell r="J181" t="str">
            <v>100 Instruction</v>
          </cell>
          <cell r="K181" t="str">
            <v>300 Private Funding</v>
          </cell>
          <cell r="L181" t="str">
            <v>1 Instruction</v>
          </cell>
          <cell r="M181" t="str">
            <v>Site 1</v>
          </cell>
          <cell r="N181" t="str">
            <v>Rev-Oth</v>
          </cell>
          <cell r="O181" t="str">
            <v>RevPerStudent</v>
          </cell>
        </row>
        <row r="182">
          <cell r="D182" t="str">
            <v>6301 · Supplemental summer fees</v>
          </cell>
          <cell r="E182" t="str">
            <v>Student payments for summer</v>
          </cell>
          <cell r="F182" t="str">
            <v>05 Earned Fees</v>
          </cell>
          <cell r="G182" t="str">
            <v>07 Activity Fees</v>
          </cell>
          <cell r="H182" t="str">
            <v>Revenue</v>
          </cell>
          <cell r="I182"/>
          <cell r="J182" t="str">
            <v>100 Instruction</v>
          </cell>
          <cell r="K182" t="str">
            <v>300 Private Funding</v>
          </cell>
          <cell r="L182" t="str">
            <v>1 Instruction</v>
          </cell>
          <cell r="M182" t="str">
            <v>Site 1</v>
          </cell>
          <cell r="N182" t="str">
            <v>Rev-Oth</v>
          </cell>
          <cell r="O182" t="str">
            <v>RevPerStudent</v>
          </cell>
        </row>
        <row r="183">
          <cell r="D183"/>
          <cell r="E183"/>
          <cell r="F183"/>
          <cell r="G183"/>
          <cell r="H183"/>
          <cell r="I183"/>
          <cell r="J183"/>
          <cell r="K183"/>
          <cell r="L183"/>
          <cell r="M183"/>
          <cell r="N183"/>
          <cell r="O183"/>
        </row>
        <row r="184">
          <cell r="D184" t="str">
            <v>6305 · Other program fees</v>
          </cell>
          <cell r="E184" t="str">
            <v>Student payments for other programs</v>
          </cell>
          <cell r="F184" t="str">
            <v>05 Earned Fees</v>
          </cell>
          <cell r="G184" t="str">
            <v>07 Activity Fees</v>
          </cell>
          <cell r="H184" t="str">
            <v>Revenue</v>
          </cell>
          <cell r="I184"/>
          <cell r="J184" t="str">
            <v>100 Instruction</v>
          </cell>
          <cell r="K184" t="str">
            <v>400 Student Activities</v>
          </cell>
          <cell r="L184" t="str">
            <v>1 Instruction</v>
          </cell>
          <cell r="M184" t="str">
            <v>Site 1</v>
          </cell>
          <cell r="N184" t="str">
            <v>Rev-Oth</v>
          </cell>
          <cell r="O184" t="str">
            <v>RevPerStudent</v>
          </cell>
        </row>
        <row r="185">
          <cell r="D185" t="str">
            <v>6310 · Field trip fees</v>
          </cell>
          <cell r="E185" t="str">
            <v>Student payments for field trips</v>
          </cell>
          <cell r="F185" t="str">
            <v>05 Earned Fees</v>
          </cell>
          <cell r="G185" t="str">
            <v>07 Activity Fees</v>
          </cell>
          <cell r="H185" t="str">
            <v>Revenue</v>
          </cell>
          <cell r="I185"/>
          <cell r="J185" t="str">
            <v>100 Instruction</v>
          </cell>
          <cell r="K185" t="str">
            <v>400 Student Activities</v>
          </cell>
          <cell r="L185" t="str">
            <v>1 Instruction</v>
          </cell>
          <cell r="M185" t="str">
            <v>Site 1</v>
          </cell>
          <cell r="N185" t="str">
            <v>Rev-Oth</v>
          </cell>
          <cell r="O185" t="str">
            <v>RevPerStudent</v>
          </cell>
        </row>
        <row r="186">
          <cell r="D186" t="str">
            <v>6320 · Club &amp; other fees</v>
          </cell>
          <cell r="E186" t="str">
            <v>Student payments for clubs or other extracurricular activities</v>
          </cell>
          <cell r="F186" t="str">
            <v>05 Earned Fees</v>
          </cell>
          <cell r="G186" t="str">
            <v>07 Activity Fees</v>
          </cell>
          <cell r="H186" t="str">
            <v>Revenue</v>
          </cell>
          <cell r="I186"/>
          <cell r="J186" t="str">
            <v>100 Instruction</v>
          </cell>
          <cell r="K186" t="str">
            <v>400 Student Activities</v>
          </cell>
          <cell r="L186" t="str">
            <v>1 Instruction</v>
          </cell>
          <cell r="M186" t="str">
            <v>Site 1</v>
          </cell>
          <cell r="N186" t="str">
            <v>Rev-Oth</v>
          </cell>
          <cell r="O186" t="str">
            <v>RevPerStudent</v>
          </cell>
        </row>
        <row r="187">
          <cell r="D187"/>
          <cell r="E187"/>
          <cell r="F187"/>
          <cell r="G187"/>
          <cell r="H187"/>
          <cell r="I187"/>
          <cell r="J187"/>
          <cell r="K187"/>
          <cell r="L187"/>
          <cell r="M187"/>
          <cell r="N187"/>
          <cell r="O187"/>
        </row>
        <row r="188">
          <cell r="D188" t="str">
            <v>6400 · Paid meal sales</v>
          </cell>
          <cell r="E188" t="str">
            <v>Student payments for meals</v>
          </cell>
          <cell r="F188" t="str">
            <v>05 Earned Fees</v>
          </cell>
          <cell r="G188" t="str">
            <v>09 Other Income</v>
          </cell>
          <cell r="H188" t="str">
            <v>Revenue</v>
          </cell>
          <cell r="I188"/>
          <cell r="J188" t="str">
            <v>100 Instruction</v>
          </cell>
          <cell r="K188" t="str">
            <v>400 Student Activities</v>
          </cell>
          <cell r="L188" t="str">
            <v>1 Instruction</v>
          </cell>
          <cell r="M188" t="str">
            <v>Site 1</v>
          </cell>
          <cell r="N188" t="str">
            <v>Rev-Oth</v>
          </cell>
          <cell r="O188" t="str">
            <v>RevPerStudent</v>
          </cell>
        </row>
        <row r="189">
          <cell r="D189" t="str">
            <v>6410 · School store sales</v>
          </cell>
          <cell r="E189" t="str">
            <v>Student payments for school store</v>
          </cell>
          <cell r="F189" t="str">
            <v>05 Earned Fees</v>
          </cell>
          <cell r="G189" t="str">
            <v>09 Other Income</v>
          </cell>
          <cell r="H189" t="str">
            <v>Revenue</v>
          </cell>
          <cell r="I189"/>
          <cell r="J189" t="str">
            <v>100 Instruction</v>
          </cell>
          <cell r="K189" t="str">
            <v>400 Student Activities</v>
          </cell>
          <cell r="L189" t="str">
            <v>1 Instruction</v>
          </cell>
          <cell r="M189" t="str">
            <v>Site 1</v>
          </cell>
          <cell r="N189" t="str">
            <v>Rev-Oth</v>
          </cell>
          <cell r="O189" t="str">
            <v>RevPerStudent</v>
          </cell>
        </row>
        <row r="190">
          <cell r="D190" t="str">
            <v>6420 · Student/parent fundraising</v>
          </cell>
          <cell r="E190" t="str">
            <v>Student fundraising</v>
          </cell>
          <cell r="F190" t="str">
            <v>05 Earned Fees</v>
          </cell>
          <cell r="G190" t="str">
            <v>09 Other Income</v>
          </cell>
          <cell r="H190" t="str">
            <v>Revenue</v>
          </cell>
          <cell r="I190"/>
          <cell r="J190" t="str">
            <v>100 Instruction</v>
          </cell>
          <cell r="K190" t="str">
            <v>400 Student Activities</v>
          </cell>
          <cell r="L190" t="str">
            <v>1 Instruction</v>
          </cell>
          <cell r="M190" t="str">
            <v>Site 1</v>
          </cell>
          <cell r="N190" t="str">
            <v>Rev-Oth</v>
          </cell>
          <cell r="O190" t="str">
            <v>RevPerStudent</v>
          </cell>
        </row>
        <row r="191">
          <cell r="D191" t="str">
            <v>6430 · Student uniform sales</v>
          </cell>
          <cell r="E191" t="str">
            <v>Student payments for uniforms</v>
          </cell>
          <cell r="F191" t="str">
            <v>05 Earned Fees</v>
          </cell>
          <cell r="G191" t="str">
            <v>09 Other Income</v>
          </cell>
          <cell r="H191" t="str">
            <v>Revenue</v>
          </cell>
          <cell r="I191"/>
          <cell r="J191" t="str">
            <v>100 Instruction</v>
          </cell>
          <cell r="K191" t="str">
            <v>400 Student Activities</v>
          </cell>
          <cell r="L191" t="str">
            <v>1 Instruction</v>
          </cell>
          <cell r="M191" t="str">
            <v>Site 1</v>
          </cell>
          <cell r="N191" t="str">
            <v>Rev-Oth</v>
          </cell>
          <cell r="O191" t="str">
            <v>RevPerStudent</v>
          </cell>
        </row>
        <row r="192">
          <cell r="D192"/>
          <cell r="E192"/>
          <cell r="F192"/>
          <cell r="G192"/>
          <cell r="H192"/>
          <cell r="I192"/>
          <cell r="J192"/>
          <cell r="K192"/>
          <cell r="L192"/>
          <cell r="M192"/>
          <cell r="N192"/>
          <cell r="O192"/>
        </row>
        <row r="193">
          <cell r="D193" t="str">
            <v>6500 · Short-term investments</v>
          </cell>
          <cell r="E193" t="str">
            <v>Interest from cash or cash equivalents</v>
          </cell>
          <cell r="F193" t="str">
            <v>05 Earned Fees</v>
          </cell>
          <cell r="G193" t="str">
            <v>09 Other Income</v>
          </cell>
          <cell r="H193" t="str">
            <v>Revenue</v>
          </cell>
          <cell r="I193"/>
          <cell r="J193" t="str">
            <v>100 Instruction</v>
          </cell>
          <cell r="K193" t="str">
            <v>400 Student Activities</v>
          </cell>
          <cell r="L193" t="str">
            <v>1 Instruction</v>
          </cell>
          <cell r="M193" t="str">
            <v>Site 1</v>
          </cell>
          <cell r="N193" t="str">
            <v>Rev-Oth</v>
          </cell>
          <cell r="O193" t="str">
            <v>RevPerStudent</v>
          </cell>
        </row>
        <row r="194">
          <cell r="D194" t="str">
            <v>6510 · Dividends &amp; interest securities</v>
          </cell>
          <cell r="E194" t="str">
            <v>Dividends from securities or interest from CDs, or other interest-bearing investments.</v>
          </cell>
          <cell r="F194" t="str">
            <v>05 Earned Fees</v>
          </cell>
          <cell r="G194" t="str">
            <v>09 Other Income</v>
          </cell>
          <cell r="H194" t="str">
            <v>Revenue</v>
          </cell>
          <cell r="I194"/>
          <cell r="J194" t="str">
            <v>100 Instruction</v>
          </cell>
          <cell r="K194" t="str">
            <v>400 Student Activities</v>
          </cell>
          <cell r="L194" t="str">
            <v>1 Instruction</v>
          </cell>
          <cell r="M194" t="str">
            <v>Site 1</v>
          </cell>
          <cell r="N194" t="str">
            <v>Rev-Oth</v>
          </cell>
          <cell r="O194" t="str">
            <v>RevPerStudent</v>
          </cell>
        </row>
        <row r="195">
          <cell r="D195" t="str">
            <v>6520 · Rental revenue</v>
          </cell>
          <cell r="E195" t="str">
            <v>Fees earned from organizations renting space. This can trigger discussions about Unrelated Business Income</v>
          </cell>
          <cell r="F195" t="str">
            <v>05 Earned Fees</v>
          </cell>
          <cell r="G195" t="str">
            <v>09 Other Income</v>
          </cell>
          <cell r="H195" t="str">
            <v>Revenue</v>
          </cell>
          <cell r="I195"/>
          <cell r="J195" t="str">
            <v>100 Instruction</v>
          </cell>
          <cell r="K195" t="str">
            <v>400 Student Activities</v>
          </cell>
          <cell r="L195" t="str">
            <v>1 Instruction</v>
          </cell>
          <cell r="M195" t="str">
            <v>Site 1</v>
          </cell>
          <cell r="N195" t="str">
            <v>Rev-Oth</v>
          </cell>
          <cell r="O195" t="str">
            <v>RevPerStudent</v>
          </cell>
        </row>
        <row r="196">
          <cell r="D196" t="str">
            <v>6530 · Realized gains/losses</v>
          </cell>
          <cell r="E196" t="str">
            <v>Gains/losses from executed/closed transactions (e.g. gain on the disposal of an asset, gains or losses from sales of donated stock, hedges closed during period, and the like)</v>
          </cell>
          <cell r="F196" t="str">
            <v>05 Earned Fees</v>
          </cell>
          <cell r="G196" t="str">
            <v>09 Other Income</v>
          </cell>
          <cell r="H196" t="str">
            <v>Revenue</v>
          </cell>
          <cell r="I196"/>
          <cell r="J196" t="str">
            <v>100 Instruction</v>
          </cell>
          <cell r="K196" t="str">
            <v>400 Student Activities</v>
          </cell>
          <cell r="L196" t="str">
            <v>1 Instruction</v>
          </cell>
          <cell r="M196" t="str">
            <v>Site 1</v>
          </cell>
          <cell r="N196" t="str">
            <v>Rev-Oth</v>
          </cell>
          <cell r="O196" t="str">
            <v>RevPerStudent</v>
          </cell>
        </row>
        <row r="197">
          <cell r="D197" t="str">
            <v>6540 · Unrealized gains/losses</v>
          </cell>
          <cell r="E197" t="str">
            <v>Gains/losses from unexecuted/open transactions (e.g. changes in hedging instrument value [interest rate swap], marketable securities or CDs held)</v>
          </cell>
          <cell r="F197" t="str">
            <v>05 Earned Fees</v>
          </cell>
          <cell r="G197" t="str">
            <v>09 Other Income</v>
          </cell>
          <cell r="H197" t="str">
            <v>Revenue</v>
          </cell>
          <cell r="I197"/>
          <cell r="J197" t="str">
            <v>100 Instruction</v>
          </cell>
          <cell r="K197" t="str">
            <v>400 Student Activities</v>
          </cell>
          <cell r="L197" t="str">
            <v>1 Instruction</v>
          </cell>
          <cell r="M197" t="str">
            <v>Site 1</v>
          </cell>
          <cell r="N197" t="str">
            <v>Rev-Oth</v>
          </cell>
          <cell r="O197" t="str">
            <v>RevPerStudent</v>
          </cell>
        </row>
        <row r="198">
          <cell r="D198" t="str">
            <v>6560 · Miscellaneous revenue</v>
          </cell>
          <cell r="E198" t="str">
            <v>Revenue that doesn’t match any other account, including advertising revenue. Attempt to not use.</v>
          </cell>
          <cell r="F198" t="str">
            <v>05 Earned Fees</v>
          </cell>
          <cell r="G198" t="str">
            <v>09 Other Income</v>
          </cell>
          <cell r="H198" t="str">
            <v>Revenue</v>
          </cell>
          <cell r="I198"/>
          <cell r="J198" t="str">
            <v>100 Instruction</v>
          </cell>
          <cell r="K198" t="str">
            <v>400 Student Activities</v>
          </cell>
          <cell r="L198" t="str">
            <v>1 Instruction</v>
          </cell>
          <cell r="M198" t="str">
            <v>Site 1</v>
          </cell>
          <cell r="N198" t="str">
            <v>Rev-Oth</v>
          </cell>
          <cell r="O198" t="str">
            <v>RevPerStudent</v>
          </cell>
        </row>
        <row r="199">
          <cell r="D199" t="str">
            <v>6580 · Tuition</v>
          </cell>
          <cell r="E199" t="str">
            <v>Fees earned from students that do not reside in D.C. or from other schools who are paying for their students to attend another school</v>
          </cell>
          <cell r="F199" t="str">
            <v>05 Earned Fees</v>
          </cell>
          <cell r="G199" t="str">
            <v>09 Other Income</v>
          </cell>
          <cell r="H199" t="str">
            <v>Revenue</v>
          </cell>
          <cell r="I199"/>
          <cell r="J199" t="str">
            <v>100 Instruction</v>
          </cell>
          <cell r="K199" t="str">
            <v>400 Student Activities</v>
          </cell>
          <cell r="L199" t="str">
            <v>1 Instruction</v>
          </cell>
          <cell r="M199" t="str">
            <v>Site 1</v>
          </cell>
          <cell r="N199" t="str">
            <v>Rev-Oth</v>
          </cell>
          <cell r="O199" t="str">
            <v>RevPerStudent</v>
          </cell>
        </row>
        <row r="200">
          <cell r="D200"/>
          <cell r="E200"/>
          <cell r="F200"/>
          <cell r="G200"/>
          <cell r="H200"/>
          <cell r="I200"/>
          <cell r="J200"/>
          <cell r="K200"/>
          <cell r="L200"/>
          <cell r="M200"/>
          <cell r="N200"/>
          <cell r="O200"/>
        </row>
        <row r="201">
          <cell r="D201" t="str">
            <v>6700 · Donated services revenue</v>
          </cell>
          <cell r="E201" t="str">
            <v>Revenue from in-kind services – must be of a professional nature, does not include volunteer work, typically services such as consulting, legal, marketing, and the like show up here, as does rent [i.e. free use of space] (not included in 990 revenue)</v>
          </cell>
          <cell r="F201" t="str">
            <v>06 Donated Revenue</v>
          </cell>
          <cell r="G201" t="str">
            <v>08 In-kind revenue</v>
          </cell>
          <cell r="H201" t="str">
            <v>Revenue</v>
          </cell>
          <cell r="I201"/>
          <cell r="J201" t="str">
            <v>100 Instruction</v>
          </cell>
          <cell r="K201" t="str">
            <v>400 Student Activities</v>
          </cell>
          <cell r="L201" t="str">
            <v>1 Instruction</v>
          </cell>
          <cell r="M201" t="str">
            <v>Site 1</v>
          </cell>
          <cell r="N201" t="str">
            <v>Rev-Oth</v>
          </cell>
          <cell r="O201" t="str">
            <v>RevPerStudent</v>
          </cell>
        </row>
        <row r="202">
          <cell r="D202" t="str">
            <v>6710 · Donated tangibles revenue</v>
          </cell>
          <cell r="E202" t="str">
            <v>Donated physical items – computers, furniture, even food for an event (unlike services, donated tangibles are included in 990 revenue)</v>
          </cell>
          <cell r="F202" t="str">
            <v>06 Donated Revenue</v>
          </cell>
          <cell r="G202" t="str">
            <v>08 In-kind revenue</v>
          </cell>
          <cell r="H202" t="str">
            <v>Revenue</v>
          </cell>
          <cell r="I202"/>
          <cell r="J202" t="str">
            <v>100 Instruction</v>
          </cell>
          <cell r="K202" t="str">
            <v>400 Student Activities</v>
          </cell>
          <cell r="L202" t="str">
            <v>1 Instruction</v>
          </cell>
          <cell r="M202" t="str">
            <v>Site 1</v>
          </cell>
          <cell r="N202" t="str">
            <v>Rev-Oth</v>
          </cell>
          <cell r="O202" t="str">
            <v>RevPerStudent</v>
          </cell>
        </row>
        <row r="203">
          <cell r="D203"/>
          <cell r="E203"/>
          <cell r="F203"/>
          <cell r="G203"/>
          <cell r="H203"/>
          <cell r="I203"/>
          <cell r="J203"/>
          <cell r="K203"/>
          <cell r="L203"/>
          <cell r="M203"/>
          <cell r="N203"/>
          <cell r="O203"/>
        </row>
        <row r="204">
          <cell r="D204"/>
          <cell r="E204"/>
          <cell r="F204"/>
          <cell r="G204"/>
          <cell r="H204"/>
          <cell r="I204"/>
          <cell r="J204"/>
          <cell r="K204"/>
          <cell r="L204"/>
          <cell r="M204"/>
          <cell r="N204"/>
          <cell r="O204"/>
        </row>
        <row r="205">
          <cell r="D205" t="str">
            <v>7000 · Leadership salaries</v>
          </cell>
          <cell r="E205" t="str">
            <v>Salaries for curricular leaders, including principals, assistant principals. For Executive Director, Chief Academic Officer, use 7300.</v>
          </cell>
          <cell r="F205" t="str">
            <v>11 Salaries</v>
          </cell>
          <cell r="G205" t="str">
            <v>11 Principal/Executive Salary</v>
          </cell>
          <cell r="H205" t="str">
            <v>Expenses</v>
          </cell>
          <cell r="I205"/>
          <cell r="J205" t="str">
            <v>100 Instruction</v>
          </cell>
          <cell r="K205" t="str">
            <v>700 Salaries</v>
          </cell>
          <cell r="L205" t="str">
            <v>1 Instruction</v>
          </cell>
          <cell r="M205" t="str">
            <v>Site 1</v>
          </cell>
          <cell r="N205" t="str">
            <v>Exp-Per</v>
          </cell>
          <cell r="O205" t="str">
            <v>ExpStaffSalary</v>
          </cell>
        </row>
        <row r="206">
          <cell r="D206" t="str">
            <v>7010 · Teacher salaries</v>
          </cell>
          <cell r="E206" t="str">
            <v>Salaries for grade-level in ES, MS or subject teachers in HS. This does NOT include SpEd teachers, ELL teachers or Specials.</v>
          </cell>
          <cell r="F206" t="str">
            <v>11 Salaries</v>
          </cell>
          <cell r="G206" t="str">
            <v>12 Teachers Salaries</v>
          </cell>
          <cell r="H206" t="str">
            <v>Expenses</v>
          </cell>
          <cell r="I206"/>
          <cell r="J206" t="str">
            <v>100 Instruction</v>
          </cell>
          <cell r="K206" t="str">
            <v>700 Salaries</v>
          </cell>
          <cell r="L206" t="str">
            <v>1 Instruction</v>
          </cell>
          <cell r="M206" t="str">
            <v>Site 1</v>
          </cell>
          <cell r="N206" t="str">
            <v>Exp-Per</v>
          </cell>
          <cell r="O206" t="str">
            <v>ExpStaffSalary</v>
          </cell>
        </row>
        <row r="207">
          <cell r="D207" t="str">
            <v>7011 · SpEd salaries</v>
          </cell>
          <cell r="E207" t="str">
            <v>Salaries for special education teachers and coordinators</v>
          </cell>
          <cell r="F207" t="str">
            <v>11 Salaries</v>
          </cell>
          <cell r="G207" t="str">
            <v>13 Special Education Salaries</v>
          </cell>
          <cell r="H207" t="str">
            <v>Expenses</v>
          </cell>
          <cell r="I207"/>
          <cell r="J207" t="str">
            <v>200 SpEd</v>
          </cell>
          <cell r="K207" t="str">
            <v>700 Salaries</v>
          </cell>
          <cell r="L207" t="str">
            <v>1 Instruction</v>
          </cell>
          <cell r="M207" t="str">
            <v>Site 1</v>
          </cell>
          <cell r="N207" t="str">
            <v>Exp-Per</v>
          </cell>
          <cell r="O207" t="str">
            <v>ExpStaffSalary</v>
          </cell>
        </row>
        <row r="208">
          <cell r="D208" t="str">
            <v>7012 · ELL teacher salaries</v>
          </cell>
          <cell r="E208" t="str">
            <v>Salaries for ELL teachers and coordinators</v>
          </cell>
          <cell r="F208" t="str">
            <v>11 Salaries</v>
          </cell>
          <cell r="G208" t="str">
            <v>12 Teachers Salaries</v>
          </cell>
          <cell r="H208" t="str">
            <v>Expenses</v>
          </cell>
          <cell r="I208"/>
          <cell r="J208" t="str">
            <v>100 Instruction</v>
          </cell>
          <cell r="K208" t="str">
            <v>700 Salaries</v>
          </cell>
          <cell r="L208" t="str">
            <v>1 Instruction</v>
          </cell>
          <cell r="M208" t="str">
            <v>Site 1</v>
          </cell>
          <cell r="N208" t="str">
            <v>Exp-Per</v>
          </cell>
          <cell r="O208" t="str">
            <v>ExpStaffSalary</v>
          </cell>
        </row>
        <row r="209">
          <cell r="D209" t="str">
            <v>7013 · Specials salaries</v>
          </cell>
          <cell r="E209" t="str">
            <v>Salaries for ES, MS specialists in art, music, language, PE, etc. For HS, use 7010.</v>
          </cell>
          <cell r="F209" t="str">
            <v>11 Salaries</v>
          </cell>
          <cell r="G209" t="str">
            <v>12 Teachers Salaries</v>
          </cell>
          <cell r="H209" t="str">
            <v>Expenses</v>
          </cell>
          <cell r="I209"/>
          <cell r="J209" t="str">
            <v>100 Instruction</v>
          </cell>
          <cell r="K209" t="str">
            <v>700 Salaries</v>
          </cell>
          <cell r="L209" t="str">
            <v>1 Instruction</v>
          </cell>
          <cell r="M209" t="str">
            <v>Site 1</v>
          </cell>
          <cell r="N209" t="str">
            <v>Exp-Per</v>
          </cell>
          <cell r="O209" t="str">
            <v>ExpStaffSalary</v>
          </cell>
        </row>
        <row r="210">
          <cell r="D210" t="str">
            <v>7014 · Substitute salaries</v>
          </cell>
          <cell r="E210" t="str">
            <v>Salaries for short or long-term substitutes that are on payroll. (Note: Unless school is using a company, all substitutes should be paid as employees, not 1099 contractors. This is an IRS law.)</v>
          </cell>
          <cell r="F210" t="str">
            <v>11 Salaries</v>
          </cell>
          <cell r="G210" t="str">
            <v>12 Teachers Salaries</v>
          </cell>
          <cell r="H210" t="str">
            <v>Expenses</v>
          </cell>
          <cell r="I210"/>
          <cell r="J210" t="str">
            <v>100 Instruction</v>
          </cell>
          <cell r="K210" t="str">
            <v>700 Salaries</v>
          </cell>
          <cell r="L210" t="str">
            <v>1 Instruction</v>
          </cell>
          <cell r="M210" t="str">
            <v>Site 1</v>
          </cell>
          <cell r="N210" t="str">
            <v>Exp-Per</v>
          </cell>
          <cell r="O210" t="str">
            <v>ExpStaffSalary</v>
          </cell>
        </row>
        <row r="211">
          <cell r="D211" t="str">
            <v>7020 · Teacher aides salaries</v>
          </cell>
          <cell r="E211" t="str">
            <v>Salaries for teacher aides</v>
          </cell>
          <cell r="F211" t="str">
            <v>11 Salaries</v>
          </cell>
          <cell r="G211" t="str">
            <v>12 Teachers Salaries</v>
          </cell>
          <cell r="H211" t="str">
            <v>Expenses</v>
          </cell>
          <cell r="I211"/>
          <cell r="J211" t="str">
            <v>100 Instruction</v>
          </cell>
          <cell r="K211" t="str">
            <v>700 Salaries</v>
          </cell>
          <cell r="L211" t="str">
            <v>1 Instruction</v>
          </cell>
          <cell r="M211" t="str">
            <v>Site 1</v>
          </cell>
          <cell r="N211" t="str">
            <v>Exp-Per</v>
          </cell>
          <cell r="O211" t="str">
            <v>ExpStaffSalary</v>
          </cell>
        </row>
        <row r="212">
          <cell r="D212" t="str">
            <v>7030 · Other curricular salaries</v>
          </cell>
          <cell r="E212" t="str">
            <v>Salaries for other curricular positions.</v>
          </cell>
          <cell r="F212" t="str">
            <v>11 Salaries</v>
          </cell>
          <cell r="G212" t="str">
            <v>14 Other Education Professionals Salaries</v>
          </cell>
          <cell r="H212" t="str">
            <v>Expenses</v>
          </cell>
          <cell r="I212"/>
          <cell r="J212" t="str">
            <v>100 Instruction</v>
          </cell>
          <cell r="K212" t="str">
            <v>700 Salaries</v>
          </cell>
          <cell r="L212" t="str">
            <v>1 Instruction</v>
          </cell>
          <cell r="M212" t="str">
            <v>Site 1</v>
          </cell>
          <cell r="N212" t="str">
            <v>Exp-Per</v>
          </cell>
          <cell r="O212" t="str">
            <v>ExpStaffSalary</v>
          </cell>
        </row>
        <row r="213">
          <cell r="D213" t="str">
            <v>7080 · Curricular stipends</v>
          </cell>
          <cell r="E213" t="str">
            <v>Stipends for curricular staff performing additional duties</v>
          </cell>
          <cell r="F213" t="str">
            <v>11 Salaries</v>
          </cell>
          <cell r="G213" t="str">
            <v>12 Teachers Salaries</v>
          </cell>
          <cell r="H213" t="str">
            <v>Expenses</v>
          </cell>
          <cell r="I213"/>
          <cell r="J213" t="str">
            <v>100 Instruction</v>
          </cell>
          <cell r="K213" t="str">
            <v>700 Salaries</v>
          </cell>
          <cell r="L213" t="str">
            <v>1 Instruction</v>
          </cell>
          <cell r="M213" t="str">
            <v>Site 1</v>
          </cell>
          <cell r="N213" t="str">
            <v>Exp-Per</v>
          </cell>
          <cell r="O213" t="str">
            <v>ExpPerStudent</v>
          </cell>
        </row>
        <row r="214">
          <cell r="D214" t="str">
            <v>7090 · Curricular bonuses</v>
          </cell>
          <cell r="E214" t="str">
            <v>Bonuses for curricular staff</v>
          </cell>
          <cell r="F214" t="str">
            <v>11 Salaries</v>
          </cell>
          <cell r="G214" t="str">
            <v>12 Teachers Salaries</v>
          </cell>
          <cell r="H214" t="str">
            <v>Expenses</v>
          </cell>
          <cell r="I214"/>
          <cell r="J214" t="str">
            <v>100 Instruction</v>
          </cell>
          <cell r="K214" t="str">
            <v>700 Salaries</v>
          </cell>
          <cell r="L214" t="str">
            <v>1 Instruction</v>
          </cell>
          <cell r="M214" t="str">
            <v>Site 1</v>
          </cell>
          <cell r="N214" t="str">
            <v>Exp-Per</v>
          </cell>
          <cell r="O214" t="str">
            <v>ExpPerStudent</v>
          </cell>
        </row>
        <row r="215">
          <cell r="D215"/>
          <cell r="E215"/>
          <cell r="F215"/>
          <cell r="G215"/>
          <cell r="H215"/>
          <cell r="I215"/>
          <cell r="J215"/>
          <cell r="K215"/>
          <cell r="L215"/>
          <cell r="M215"/>
          <cell r="N215"/>
          <cell r="O215"/>
        </row>
        <row r="216">
          <cell r="D216" t="str">
            <v>7100 · Student support salaries</v>
          </cell>
          <cell r="E216" t="str">
            <v>Salaries for staff providing services to students -- supplemental functions.</v>
          </cell>
          <cell r="F216" t="str">
            <v>11 Salaries</v>
          </cell>
          <cell r="G216" t="str">
            <v>14 Other Education Professionals Salaries</v>
          </cell>
          <cell r="H216" t="str">
            <v>Expenses</v>
          </cell>
          <cell r="I216"/>
          <cell r="J216" t="str">
            <v>100 Instruction</v>
          </cell>
          <cell r="K216" t="str">
            <v>700 Salaries</v>
          </cell>
          <cell r="L216" t="str">
            <v>1 Instruction</v>
          </cell>
          <cell r="M216" t="str">
            <v>Site 1</v>
          </cell>
          <cell r="N216" t="str">
            <v>Exp-Per</v>
          </cell>
          <cell r="O216" t="str">
            <v>ExpStaffSalary</v>
          </cell>
        </row>
        <row r="217">
          <cell r="D217" t="str">
            <v>7110 · Instr staff support salaries</v>
          </cell>
          <cell r="E217" t="str">
            <v>Salaries for staff focused on providing services to curricular staff vs. students</v>
          </cell>
          <cell r="F217" t="str">
            <v>11 Salaries</v>
          </cell>
          <cell r="G217" t="str">
            <v>14 Other Education Professionals Salaries</v>
          </cell>
          <cell r="H217" t="str">
            <v>Expenses</v>
          </cell>
          <cell r="I217"/>
          <cell r="J217" t="str">
            <v>100 Instruction</v>
          </cell>
          <cell r="K217" t="str">
            <v>700 Salaries</v>
          </cell>
          <cell r="L217" t="str">
            <v>1 Instruction</v>
          </cell>
          <cell r="M217" t="str">
            <v>Site 1</v>
          </cell>
          <cell r="N217" t="str">
            <v>Exp-Per</v>
          </cell>
          <cell r="O217" t="str">
            <v>ExpStaffSalary</v>
          </cell>
        </row>
        <row r="218">
          <cell r="D218" t="str">
            <v>7120 · Clerical salaries</v>
          </cell>
          <cell r="E218" t="str">
            <v>Salaries for front office and assistants</v>
          </cell>
          <cell r="F218" t="str">
            <v>11 Salaries</v>
          </cell>
          <cell r="G218" t="str">
            <v>15 Business/Operations Salaries</v>
          </cell>
          <cell r="H218" t="str">
            <v>Expenses</v>
          </cell>
          <cell r="I218"/>
          <cell r="J218" t="str">
            <v>100 Instruction</v>
          </cell>
          <cell r="K218" t="str">
            <v>700 Salaries</v>
          </cell>
          <cell r="L218" t="str">
            <v>1 Instruction</v>
          </cell>
          <cell r="M218" t="str">
            <v>Site 1</v>
          </cell>
          <cell r="N218" t="str">
            <v>Exp-Per</v>
          </cell>
          <cell r="O218" t="str">
            <v>ExpStaffSalary</v>
          </cell>
        </row>
        <row r="219">
          <cell r="D219" t="str">
            <v>7130 · Business, operations salaries</v>
          </cell>
          <cell r="E219" t="str">
            <v>Salaries for business, operations staff. Also other business support functions. For CFO, COO, use 7300</v>
          </cell>
          <cell r="F219" t="str">
            <v>11 Salaries</v>
          </cell>
          <cell r="G219" t="str">
            <v>15 Business/Operations Salaries</v>
          </cell>
          <cell r="H219" t="str">
            <v>Expenses</v>
          </cell>
          <cell r="I219"/>
          <cell r="J219" t="str">
            <v>100 Instruction</v>
          </cell>
          <cell r="K219" t="str">
            <v>700 Salaries</v>
          </cell>
          <cell r="L219" t="str">
            <v>1 Instruction</v>
          </cell>
          <cell r="M219" t="str">
            <v>Site 1</v>
          </cell>
          <cell r="N219" t="str">
            <v>Exp-Per</v>
          </cell>
          <cell r="O219" t="str">
            <v>ExpStaffSalary</v>
          </cell>
        </row>
        <row r="220">
          <cell r="D220" t="str">
            <v>7131 · IT staff salaries</v>
          </cell>
          <cell r="E220" t="str">
            <v>Salaries for IT staff</v>
          </cell>
          <cell r="F220" t="str">
            <v>11 Salaries</v>
          </cell>
          <cell r="G220" t="str">
            <v>15 Business/Operations Salaries</v>
          </cell>
          <cell r="H220" t="str">
            <v>Expenses</v>
          </cell>
          <cell r="I220"/>
          <cell r="J220" t="str">
            <v>100 Instruction</v>
          </cell>
          <cell r="K220" t="str">
            <v>700 Salaries</v>
          </cell>
          <cell r="L220" t="str">
            <v>1 Instruction</v>
          </cell>
          <cell r="M220" t="str">
            <v>Site 1</v>
          </cell>
          <cell r="N220" t="str">
            <v>Exp-Per</v>
          </cell>
          <cell r="O220" t="str">
            <v>ExpStaffSalary</v>
          </cell>
        </row>
        <row r="221">
          <cell r="D221" t="str">
            <v>7140 · Maintenance/custodial salaries</v>
          </cell>
          <cell r="E221" t="str">
            <v>Salaries for custodial staff</v>
          </cell>
          <cell r="F221" t="str">
            <v>11 Salaries</v>
          </cell>
          <cell r="G221" t="str">
            <v>15 Business/Operations Salaries</v>
          </cell>
          <cell r="H221" t="str">
            <v>Expenses</v>
          </cell>
          <cell r="I221"/>
          <cell r="J221" t="str">
            <v>100 Instruction</v>
          </cell>
          <cell r="K221" t="str">
            <v>700 Salaries</v>
          </cell>
          <cell r="L221" t="str">
            <v>1 Instruction</v>
          </cell>
          <cell r="M221" t="str">
            <v>Site 1</v>
          </cell>
          <cell r="N221" t="str">
            <v>Exp-Per</v>
          </cell>
          <cell r="O221" t="str">
            <v>ExpStaffSalary</v>
          </cell>
        </row>
        <row r="222">
          <cell r="D222" t="str">
            <v>7150 · Security salaries</v>
          </cell>
          <cell r="E222" t="str">
            <v>Salaries for security</v>
          </cell>
          <cell r="F222" t="str">
            <v>11 Salaries</v>
          </cell>
          <cell r="G222" t="str">
            <v>15 Business/Operations Salaries</v>
          </cell>
          <cell r="H222" t="str">
            <v>Expenses</v>
          </cell>
          <cell r="I222"/>
          <cell r="J222" t="str">
            <v>100 Instruction</v>
          </cell>
          <cell r="K222" t="str">
            <v>700 Salaries</v>
          </cell>
          <cell r="L222" t="str">
            <v>1 Instruction</v>
          </cell>
          <cell r="M222" t="str">
            <v>Site 1</v>
          </cell>
          <cell r="N222" t="str">
            <v>Exp-Per</v>
          </cell>
          <cell r="O222" t="str">
            <v>ExpStaffSalary</v>
          </cell>
        </row>
        <row r="223">
          <cell r="D223" t="str">
            <v>7160 · Other service salaries</v>
          </cell>
          <cell r="E223" t="str">
            <v>Salaries for other non-curricular positions.</v>
          </cell>
          <cell r="F223" t="str">
            <v>11 Salaries</v>
          </cell>
          <cell r="G223" t="str">
            <v>15 Business/Operations Salaries</v>
          </cell>
          <cell r="H223" t="str">
            <v>Expenses</v>
          </cell>
          <cell r="I223"/>
          <cell r="J223" t="str">
            <v>100 Instruction</v>
          </cell>
          <cell r="K223" t="str">
            <v>700 Salaries</v>
          </cell>
          <cell r="L223" t="str">
            <v>1 Instruction</v>
          </cell>
          <cell r="M223" t="str">
            <v>Site 1</v>
          </cell>
          <cell r="N223" t="str">
            <v>Exp-Per</v>
          </cell>
          <cell r="O223" t="str">
            <v>ExpStaffSalary</v>
          </cell>
        </row>
        <row r="224">
          <cell r="D224" t="str">
            <v>7180 · Supplemental service stipends</v>
          </cell>
          <cell r="E224" t="str">
            <v>Stipends for supplemental staff performing additional duties</v>
          </cell>
          <cell r="F224" t="str">
            <v>11 Salaries</v>
          </cell>
          <cell r="G224" t="str">
            <v>15 Business/Operations Salaries</v>
          </cell>
          <cell r="H224" t="str">
            <v>Expenses</v>
          </cell>
          <cell r="I224"/>
          <cell r="J224" t="str">
            <v>100 Instruction</v>
          </cell>
          <cell r="K224" t="str">
            <v>700 Salaries</v>
          </cell>
          <cell r="L224" t="str">
            <v>1 Instruction</v>
          </cell>
          <cell r="M224" t="str">
            <v>Site 1</v>
          </cell>
          <cell r="N224" t="str">
            <v>Exp-Per</v>
          </cell>
          <cell r="O224" t="str">
            <v>ExpPerStudent</v>
          </cell>
        </row>
        <row r="225">
          <cell r="D225" t="str">
            <v>7190 · Supplemental service bonuses</v>
          </cell>
          <cell r="E225" t="str">
            <v>Bonuses for supplemental staff</v>
          </cell>
          <cell r="F225" t="str">
            <v>11 Salaries</v>
          </cell>
          <cell r="G225" t="str">
            <v>15 Business/Operations Salaries</v>
          </cell>
          <cell r="H225" t="str">
            <v>Expenses</v>
          </cell>
          <cell r="I225"/>
          <cell r="J225" t="str">
            <v>100 Instruction</v>
          </cell>
          <cell r="K225" t="str">
            <v>700 Salaries</v>
          </cell>
          <cell r="L225" t="str">
            <v>1 Instruction</v>
          </cell>
          <cell r="M225" t="str">
            <v>Site 1</v>
          </cell>
          <cell r="N225" t="str">
            <v>Exp-Per</v>
          </cell>
          <cell r="O225" t="str">
            <v>ExpPerStudent</v>
          </cell>
        </row>
        <row r="226">
          <cell r="D226"/>
          <cell r="E226"/>
          <cell r="F226"/>
          <cell r="G226"/>
          <cell r="H226"/>
          <cell r="I226"/>
          <cell r="J226"/>
          <cell r="K226"/>
          <cell r="L226"/>
          <cell r="M226"/>
          <cell r="N226"/>
          <cell r="O226"/>
        </row>
        <row r="227">
          <cell r="D227" t="str">
            <v>7200 · Program leadership salaries</v>
          </cell>
          <cell r="E227" t="str">
            <v>Salaries for program leaders.</v>
          </cell>
          <cell r="F227" t="str">
            <v>11 Salaries</v>
          </cell>
          <cell r="G227" t="str">
            <v>12 Teachers Salaries</v>
          </cell>
          <cell r="H227" t="str">
            <v>Expenses</v>
          </cell>
          <cell r="I227"/>
          <cell r="J227" t="str">
            <v>100 Instruction</v>
          </cell>
          <cell r="K227" t="str">
            <v>700 Salaries</v>
          </cell>
          <cell r="L227" t="str">
            <v>1 Instruction</v>
          </cell>
          <cell r="M227" t="str">
            <v>Site 1</v>
          </cell>
          <cell r="N227" t="str">
            <v>Exp-Per</v>
          </cell>
          <cell r="O227" t="str">
            <v>ExpStaffSalary</v>
          </cell>
        </row>
        <row r="228">
          <cell r="D228" t="str">
            <v>7210 · Program staff salaries</v>
          </cell>
          <cell r="E228" t="str">
            <v>Salaries for program staff. Do NOT use for summer, see 7212</v>
          </cell>
          <cell r="F228" t="str">
            <v>11 Salaries</v>
          </cell>
          <cell r="G228" t="str">
            <v>12 Teachers Salaries</v>
          </cell>
          <cell r="H228" t="str">
            <v>Expenses</v>
          </cell>
          <cell r="I228"/>
          <cell r="J228" t="str">
            <v>100 Instruction</v>
          </cell>
          <cell r="K228" t="str">
            <v>700 Salaries</v>
          </cell>
          <cell r="L228" t="str">
            <v>1 Instruction</v>
          </cell>
          <cell r="M228" t="str">
            <v>Site 1</v>
          </cell>
          <cell r="N228" t="str">
            <v>Exp-Per</v>
          </cell>
          <cell r="O228" t="str">
            <v>ExpStaffSalary</v>
          </cell>
        </row>
        <row r="229">
          <cell r="D229" t="str">
            <v>7211 · Before care after care salaries</v>
          </cell>
          <cell r="E229" t="str">
            <v>Salaries for before/after care staff</v>
          </cell>
          <cell r="F229" t="str">
            <v>11 Salaries</v>
          </cell>
          <cell r="G229" t="str">
            <v>12 Teachers Salaries</v>
          </cell>
          <cell r="H229" t="str">
            <v>Expenses</v>
          </cell>
          <cell r="I229"/>
          <cell r="J229" t="str">
            <v>100 Instruction</v>
          </cell>
          <cell r="K229" t="str">
            <v>700 Salaries</v>
          </cell>
          <cell r="L229" t="str">
            <v>1 Instruction</v>
          </cell>
          <cell r="M229" t="str">
            <v>Site 1</v>
          </cell>
          <cell r="N229" t="str">
            <v>Exp-Per</v>
          </cell>
          <cell r="O229" t="str">
            <v>ExpStaffSalary</v>
          </cell>
        </row>
        <row r="230">
          <cell r="D230" t="str">
            <v>7212 · Summer school salaries</v>
          </cell>
          <cell r="E230" t="str">
            <v>Salaries for summer staff. Use 7200 for summer leader</v>
          </cell>
          <cell r="F230" t="str">
            <v>11 Salaries</v>
          </cell>
          <cell r="G230" t="str">
            <v>12 Teachers Salaries</v>
          </cell>
          <cell r="H230" t="str">
            <v>Expenses</v>
          </cell>
          <cell r="I230"/>
          <cell r="J230" t="str">
            <v>100 Instruction</v>
          </cell>
          <cell r="K230" t="str">
            <v>700 Salaries</v>
          </cell>
          <cell r="L230" t="str">
            <v>1 Instruction</v>
          </cell>
          <cell r="M230" t="str">
            <v>Site 1</v>
          </cell>
          <cell r="N230" t="str">
            <v>Exp-Per</v>
          </cell>
          <cell r="O230" t="str">
            <v>ExpStaffSalary</v>
          </cell>
        </row>
        <row r="231">
          <cell r="D231" t="str">
            <v>7220 · Staff program stipends</v>
          </cell>
          <cell r="E231" t="str">
            <v>No longer in use</v>
          </cell>
          <cell r="F231" t="str">
            <v>11 Salaries</v>
          </cell>
          <cell r="G231" t="str">
            <v>12 Teachers Salaries</v>
          </cell>
          <cell r="H231" t="str">
            <v>Expenses</v>
          </cell>
          <cell r="I231"/>
          <cell r="J231" t="str">
            <v>100 Instruction</v>
          </cell>
          <cell r="K231" t="str">
            <v>700 Salaries</v>
          </cell>
          <cell r="L231" t="str">
            <v>1 Instruction</v>
          </cell>
          <cell r="M231" t="str">
            <v>Site 1</v>
          </cell>
          <cell r="N231" t="str">
            <v>Exp-Per</v>
          </cell>
          <cell r="O231" t="str">
            <v>ExpStaffSalary</v>
          </cell>
        </row>
        <row r="232">
          <cell r="D232" t="str">
            <v>7280 · Program stipends</v>
          </cell>
          <cell r="E232" t="str">
            <v>Stipends for program staff performing additional duties</v>
          </cell>
          <cell r="F232" t="str">
            <v>11 Salaries</v>
          </cell>
          <cell r="G232" t="str">
            <v>12 Teachers Salaries</v>
          </cell>
          <cell r="H232" t="str">
            <v>Expenses</v>
          </cell>
          <cell r="I232"/>
          <cell r="J232" t="str">
            <v>100 Instruction</v>
          </cell>
          <cell r="K232" t="str">
            <v>700 Salaries</v>
          </cell>
          <cell r="L232" t="str">
            <v>1 Instruction</v>
          </cell>
          <cell r="M232" t="str">
            <v>Site 1</v>
          </cell>
          <cell r="N232" t="str">
            <v>Exp-Per</v>
          </cell>
          <cell r="O232" t="str">
            <v>ExpPerStudent</v>
          </cell>
        </row>
        <row r="233">
          <cell r="D233" t="str">
            <v>7290 · Program bonuses</v>
          </cell>
          <cell r="E233" t="str">
            <v>Bonuses for program staff</v>
          </cell>
          <cell r="F233" t="str">
            <v>11 Salaries</v>
          </cell>
          <cell r="G233" t="str">
            <v>12 Teachers Salaries</v>
          </cell>
          <cell r="H233" t="str">
            <v>Expenses</v>
          </cell>
          <cell r="I233"/>
          <cell r="J233" t="str">
            <v>100 Instruction</v>
          </cell>
          <cell r="K233" t="str">
            <v>700 Salaries</v>
          </cell>
          <cell r="L233" t="str">
            <v>1 Instruction</v>
          </cell>
          <cell r="M233" t="str">
            <v>Site 1</v>
          </cell>
          <cell r="N233" t="str">
            <v>Exp-Per</v>
          </cell>
          <cell r="O233" t="str">
            <v>ExpPerStudent</v>
          </cell>
        </row>
        <row r="234">
          <cell r="D234" t="str">
            <v>7295 · Severance Pay</v>
          </cell>
          <cell r="E234"/>
          <cell r="F234" t="str">
            <v>11 Salaries</v>
          </cell>
          <cell r="G234" t="str">
            <v>12 Teachers Salaries</v>
          </cell>
          <cell r="H234" t="str">
            <v>Expenses</v>
          </cell>
          <cell r="I234"/>
          <cell r="J234" t="str">
            <v>100 Instruction</v>
          </cell>
          <cell r="K234" t="str">
            <v>700 Salaries</v>
          </cell>
          <cell r="L234" t="str">
            <v>1 Instruction</v>
          </cell>
          <cell r="M234" t="str">
            <v>Site 1</v>
          </cell>
          <cell r="N234" t="str">
            <v>Exp-Per</v>
          </cell>
          <cell r="O234" t="str">
            <v>ExpPerStudent</v>
          </cell>
        </row>
        <row r="235">
          <cell r="D235"/>
          <cell r="E235"/>
          <cell r="F235"/>
          <cell r="G235"/>
          <cell r="H235"/>
          <cell r="I235"/>
          <cell r="J235"/>
          <cell r="K235"/>
          <cell r="L235"/>
          <cell r="M235"/>
          <cell r="N235"/>
          <cell r="O235"/>
        </row>
        <row r="236">
          <cell r="D236" t="str">
            <v>7300 · Executive salaries</v>
          </cell>
          <cell r="E236" t="str">
            <v>Salaries for executives</v>
          </cell>
          <cell r="F236" t="str">
            <v>11 Salaries</v>
          </cell>
          <cell r="G236" t="str">
            <v>16 Administrative/Other Staff Salaries</v>
          </cell>
          <cell r="H236" t="str">
            <v>Expenses</v>
          </cell>
          <cell r="I236"/>
          <cell r="J236" t="str">
            <v>100 Instruction</v>
          </cell>
          <cell r="K236" t="str">
            <v>700 Salaries</v>
          </cell>
          <cell r="L236" t="str">
            <v>1 Instruction</v>
          </cell>
          <cell r="M236" t="str">
            <v>Site 1</v>
          </cell>
          <cell r="N236" t="str">
            <v>Exp-Per</v>
          </cell>
          <cell r="O236" t="str">
            <v>ExpStaffSalary</v>
          </cell>
        </row>
        <row r="237">
          <cell r="D237" t="str">
            <v>7310 · Development salaries</v>
          </cell>
          <cell r="E237" t="str">
            <v>Salaries for development staff</v>
          </cell>
          <cell r="F237" t="str">
            <v>11 Salaries</v>
          </cell>
          <cell r="G237" t="str">
            <v>16 Administrative/Other Staff Salaries</v>
          </cell>
          <cell r="H237" t="str">
            <v>Expenses</v>
          </cell>
          <cell r="I237"/>
          <cell r="J237" t="str">
            <v>100 Instruction</v>
          </cell>
          <cell r="K237" t="str">
            <v>700 Salaries</v>
          </cell>
          <cell r="L237" t="str">
            <v>1 Instruction</v>
          </cell>
          <cell r="M237" t="str">
            <v>Site 1</v>
          </cell>
          <cell r="N237" t="str">
            <v>Exp-Per</v>
          </cell>
          <cell r="O237" t="str">
            <v>ExpStaffSalary</v>
          </cell>
        </row>
        <row r="238">
          <cell r="D238" t="str">
            <v>7380 · Exec, dev stipends</v>
          </cell>
          <cell r="E238" t="str">
            <v>Bonuses for executives</v>
          </cell>
          <cell r="F238" t="str">
            <v>11 Salaries</v>
          </cell>
          <cell r="G238" t="str">
            <v>16 Administrative/Other Staff Salaries</v>
          </cell>
          <cell r="H238" t="str">
            <v>Expenses</v>
          </cell>
          <cell r="I238"/>
          <cell r="J238" t="str">
            <v>100 Instruction</v>
          </cell>
          <cell r="K238" t="str">
            <v>700 Salaries</v>
          </cell>
          <cell r="L238" t="str">
            <v>1 Instruction</v>
          </cell>
          <cell r="M238" t="str">
            <v>Site 1</v>
          </cell>
          <cell r="N238" t="str">
            <v>Exp-Per</v>
          </cell>
          <cell r="O238" t="str">
            <v>ExpPerStudent</v>
          </cell>
        </row>
        <row r="239">
          <cell r="D239" t="str">
            <v>7390 · Exec, dev bonuses</v>
          </cell>
          <cell r="E239" t="str">
            <v>Bonuses for development staff</v>
          </cell>
          <cell r="F239" t="str">
            <v>11 Salaries</v>
          </cell>
          <cell r="G239" t="str">
            <v>16 Administrative/Other Staff Salaries</v>
          </cell>
          <cell r="H239" t="str">
            <v>Expenses</v>
          </cell>
          <cell r="I239"/>
          <cell r="J239" t="str">
            <v>100 Instruction</v>
          </cell>
          <cell r="K239" t="str">
            <v>700 Salaries</v>
          </cell>
          <cell r="L239" t="str">
            <v>1 Instruction</v>
          </cell>
          <cell r="M239" t="str">
            <v>Site 1</v>
          </cell>
          <cell r="N239" t="str">
            <v>Exp-Per</v>
          </cell>
          <cell r="O239" t="str">
            <v>ExpPerStudent</v>
          </cell>
        </row>
        <row r="240">
          <cell r="D240" t="str">
            <v>7455 · Leave (Vacation)</v>
          </cell>
          <cell r="E240"/>
          <cell r="F240" t="str">
            <v>11 Salaries</v>
          </cell>
          <cell r="G240" t="str">
            <v>16 Administrative/Other Staff Salaries</v>
          </cell>
          <cell r="H240" t="str">
            <v>Expenses</v>
          </cell>
          <cell r="I240"/>
          <cell r="J240" t="str">
            <v>100 Instruction</v>
          </cell>
          <cell r="K240" t="str">
            <v>700 Salaries</v>
          </cell>
          <cell r="L240" t="str">
            <v>1 Instruction</v>
          </cell>
          <cell r="M240" t="str">
            <v>Site 1</v>
          </cell>
          <cell r="N240" t="str">
            <v>Exp-Per</v>
          </cell>
          <cell r="O240" t="str">
            <v>ExpPerStudent</v>
          </cell>
        </row>
        <row r="241">
          <cell r="D241"/>
          <cell r="E241"/>
          <cell r="F241"/>
          <cell r="G241"/>
          <cell r="H241"/>
          <cell r="I241"/>
          <cell r="J241"/>
          <cell r="K241"/>
          <cell r="L241"/>
          <cell r="M241"/>
          <cell r="N241"/>
          <cell r="O241"/>
        </row>
        <row r="242">
          <cell r="D242" t="str">
            <v>7400 · Retirement plan contrib</v>
          </cell>
          <cell r="E242" t="str">
            <v>Employer portion of retirement plans</v>
          </cell>
          <cell r="F242" t="str">
            <v>12 Benefits and Taxes</v>
          </cell>
          <cell r="G242" t="str">
            <v>17 Employee Benefits and Payroll Taxes</v>
          </cell>
          <cell r="H242" t="str">
            <v>Expenses</v>
          </cell>
          <cell r="I242"/>
          <cell r="J242" t="str">
            <v>100 Instruction</v>
          </cell>
          <cell r="K242" t="str">
            <v>100 Object</v>
          </cell>
          <cell r="L242" t="str">
            <v>1 Instruction</v>
          </cell>
          <cell r="M242" t="str">
            <v>Site 1</v>
          </cell>
          <cell r="N242" t="str">
            <v>Exp-Per</v>
          </cell>
          <cell r="O242" t="str">
            <v>ExpRetirement</v>
          </cell>
        </row>
        <row r="243">
          <cell r="D243" t="str">
            <v>7405 · DCPS Retirement plan contrib</v>
          </cell>
          <cell r="E243" t="str">
            <v>Employer portion to DCPS retirement plans</v>
          </cell>
          <cell r="F243" t="str">
            <v>12 Benefits and Taxes</v>
          </cell>
          <cell r="G243" t="str">
            <v>17 Employee Benefits and Payroll Taxes</v>
          </cell>
          <cell r="H243" t="str">
            <v>Expenses</v>
          </cell>
          <cell r="I243"/>
          <cell r="J243" t="str">
            <v>100 Instruction</v>
          </cell>
          <cell r="K243" t="str">
            <v>100 Object</v>
          </cell>
          <cell r="L243" t="str">
            <v>1 Instruction</v>
          </cell>
          <cell r="M243" t="str">
            <v>Site 1</v>
          </cell>
          <cell r="N243" t="str">
            <v>Exp-Per</v>
          </cell>
          <cell r="O243" t="str">
            <v>ExpRetirement</v>
          </cell>
        </row>
        <row r="244">
          <cell r="D244" t="str">
            <v>7410 · Health insurance</v>
          </cell>
          <cell r="E244" t="str">
            <v>Health, dental, and vision insurance</v>
          </cell>
          <cell r="F244" t="str">
            <v>12 Benefits and Taxes</v>
          </cell>
          <cell r="G244" t="str">
            <v>17 Employee Benefits and Payroll Taxes</v>
          </cell>
          <cell r="H244" t="str">
            <v>Expenses</v>
          </cell>
          <cell r="I244"/>
          <cell r="J244" t="str">
            <v>100 Instruction</v>
          </cell>
          <cell r="K244" t="str">
            <v>100 Object</v>
          </cell>
          <cell r="L244" t="str">
            <v>1 Instruction</v>
          </cell>
          <cell r="M244" t="str">
            <v>Site 1</v>
          </cell>
          <cell r="N244" t="str">
            <v>Exp-Per</v>
          </cell>
          <cell r="O244" t="str">
            <v>ExpPerBenefit</v>
          </cell>
        </row>
        <row r="245">
          <cell r="D245" t="str">
            <v>7420 · Life and disability insurance</v>
          </cell>
          <cell r="E245" t="str">
            <v>Life and disability insurance</v>
          </cell>
          <cell r="F245" t="str">
            <v>12 Benefits and Taxes</v>
          </cell>
          <cell r="G245" t="str">
            <v>17 Employee Benefits and Payroll Taxes</v>
          </cell>
          <cell r="H245" t="str">
            <v>Expenses</v>
          </cell>
          <cell r="I245"/>
          <cell r="J245" t="str">
            <v>100 Instruction</v>
          </cell>
          <cell r="K245" t="str">
            <v>100 Object</v>
          </cell>
          <cell r="L245" t="str">
            <v>1 Instruction</v>
          </cell>
          <cell r="M245" t="str">
            <v>Site 1</v>
          </cell>
          <cell r="N245" t="str">
            <v>Exp-Per</v>
          </cell>
          <cell r="O245" t="str">
            <v>ExpPerBenefit</v>
          </cell>
        </row>
        <row r="246">
          <cell r="D246" t="str">
            <v>7430 · Section 125 plan</v>
          </cell>
          <cell r="E246" t="str">
            <v>No longer in use; moved to 9230</v>
          </cell>
          <cell r="F246" t="str">
            <v>12 Benefits and Taxes</v>
          </cell>
          <cell r="G246" t="str">
            <v>17 Employee Benefits and Payroll Taxes</v>
          </cell>
          <cell r="H246" t="str">
            <v>Expenses</v>
          </cell>
          <cell r="I246"/>
          <cell r="J246" t="str">
            <v>100 Instruction</v>
          </cell>
          <cell r="K246" t="str">
            <v>100 Object</v>
          </cell>
          <cell r="L246" t="str">
            <v>1 Instruction</v>
          </cell>
          <cell r="M246" t="str">
            <v>Site 1</v>
          </cell>
          <cell r="N246" t="str">
            <v>Exp-Per</v>
          </cell>
          <cell r="O246" t="str">
            <v>ExpPerBenefit</v>
          </cell>
        </row>
        <row r="247">
          <cell r="D247" t="str">
            <v>7440 · Travel stipends</v>
          </cell>
          <cell r="E247" t="str">
            <v>Staff travel stipends (not PD-related). This is typically something that would be run through payroll on a recurring basis. Mileage reimbursements should use 7830.</v>
          </cell>
          <cell r="F247" t="str">
            <v>12 Benefits and Taxes</v>
          </cell>
          <cell r="G247" t="str">
            <v>17 Employee Benefits and Payroll Taxes</v>
          </cell>
          <cell r="H247" t="str">
            <v>Expenses</v>
          </cell>
          <cell r="I247"/>
          <cell r="J247" t="str">
            <v>100 Instruction</v>
          </cell>
          <cell r="K247" t="str">
            <v>100 Object</v>
          </cell>
          <cell r="L247" t="str">
            <v>1 Instruction</v>
          </cell>
          <cell r="M247" t="str">
            <v>Site 1</v>
          </cell>
          <cell r="N247" t="str">
            <v>Exp-Per</v>
          </cell>
          <cell r="O247" t="str">
            <v>ExpPerBenefit</v>
          </cell>
        </row>
        <row r="248">
          <cell r="D248" t="str">
            <v>7460 · Workers' comp insurance</v>
          </cell>
          <cell r="E248" t="str">
            <v>Worker's compensation insurance</v>
          </cell>
          <cell r="F248" t="str">
            <v>12 Benefits and Taxes</v>
          </cell>
          <cell r="G248" t="str">
            <v>17 Employee Benefits and Payroll Taxes</v>
          </cell>
          <cell r="H248" t="str">
            <v>Expenses</v>
          </cell>
          <cell r="I248"/>
          <cell r="J248" t="str">
            <v>100 Instruction</v>
          </cell>
          <cell r="K248" t="str">
            <v>100 Object</v>
          </cell>
          <cell r="L248" t="str">
            <v>1 Instruction</v>
          </cell>
          <cell r="M248" t="str">
            <v>Site 1</v>
          </cell>
          <cell r="N248" t="str">
            <v>Exp-Per</v>
          </cell>
          <cell r="O248" t="str">
            <v>ExpPerBenefit</v>
          </cell>
        </row>
        <row r="249">
          <cell r="D249"/>
          <cell r="E249"/>
          <cell r="F249"/>
          <cell r="G249"/>
          <cell r="H249"/>
          <cell r="I249"/>
          <cell r="J249"/>
          <cell r="K249"/>
          <cell r="L249"/>
          <cell r="M249"/>
          <cell r="N249"/>
          <cell r="O249"/>
        </row>
        <row r="250">
          <cell r="D250" t="str">
            <v>7500 · Social security &amp; medicare</v>
          </cell>
          <cell r="E250" t="str">
            <v>Federal employer taxes</v>
          </cell>
          <cell r="F250" t="str">
            <v>12 Benefits and Taxes</v>
          </cell>
          <cell r="G250" t="str">
            <v>17 Employee Benefits and Payroll Taxes</v>
          </cell>
          <cell r="H250" t="str">
            <v>Expenses</v>
          </cell>
          <cell r="I250"/>
          <cell r="J250" t="str">
            <v>100 Instruction</v>
          </cell>
          <cell r="K250" t="str">
            <v>100 Object</v>
          </cell>
          <cell r="L250" t="str">
            <v>1 Instruction</v>
          </cell>
          <cell r="M250" t="str">
            <v>Site 1</v>
          </cell>
          <cell r="N250" t="str">
            <v>Exp-Per</v>
          </cell>
          <cell r="O250" t="str">
            <v>ExpPayrollTaxes</v>
          </cell>
        </row>
        <row r="251">
          <cell r="D251" t="str">
            <v>7510 · State unemployment tax</v>
          </cell>
          <cell r="E251" t="str">
            <v>DC state employer taxes for unemployment. Unemployment tax should only be paid for the state in which the organization is located. It is not dependent on the home address of each employee.</v>
          </cell>
          <cell r="F251" t="str">
            <v>12 Benefits and Taxes</v>
          </cell>
          <cell r="G251" t="str">
            <v>17 Employee Benefits and Payroll Taxes</v>
          </cell>
          <cell r="H251" t="str">
            <v>Expenses</v>
          </cell>
          <cell r="I251"/>
          <cell r="J251" t="str">
            <v>100 Instruction</v>
          </cell>
          <cell r="K251" t="str">
            <v>100 Object</v>
          </cell>
          <cell r="L251" t="str">
            <v>1 Instruction</v>
          </cell>
          <cell r="M251" t="str">
            <v>Site 1</v>
          </cell>
          <cell r="N251" t="str">
            <v>Exp-Per</v>
          </cell>
          <cell r="O251" t="str">
            <v>ExpUnemploymentTaxes</v>
          </cell>
        </row>
        <row r="252">
          <cell r="D252" t="str">
            <v>7520 · Universal paid leave tax</v>
          </cell>
          <cell r="E252" t="str">
            <v>DC employer tax for Universal Paid Leave Implementation Fund</v>
          </cell>
          <cell r="F252" t="str">
            <v>12 Benefits and Taxes</v>
          </cell>
          <cell r="G252" t="str">
            <v>17 Employee Benefits and Payroll Taxes</v>
          </cell>
          <cell r="H252" t="str">
            <v>Expenses</v>
          </cell>
          <cell r="I252"/>
          <cell r="J252" t="str">
            <v>100 Instruction</v>
          </cell>
          <cell r="K252" t="str">
            <v>100 Object</v>
          </cell>
          <cell r="L252" t="str">
            <v>1 Instruction</v>
          </cell>
          <cell r="M252" t="str">
            <v>Site 1</v>
          </cell>
          <cell r="N252" t="str">
            <v>Exp-Per</v>
          </cell>
          <cell r="O252" t="str">
            <v>None</v>
          </cell>
        </row>
        <row r="253">
          <cell r="D253"/>
          <cell r="E253"/>
          <cell r="F253"/>
          <cell r="G253"/>
          <cell r="H253"/>
          <cell r="I253"/>
          <cell r="J253"/>
          <cell r="K253"/>
          <cell r="L253"/>
          <cell r="M253"/>
          <cell r="N253"/>
          <cell r="O253"/>
        </row>
        <row r="254">
          <cell r="D254" t="str">
            <v>7600 · Staff development (non-travel)</v>
          </cell>
          <cell r="E254" t="str">
            <v>Professional development contracts, conference registrations, on-site speakers, and staff development meals</v>
          </cell>
          <cell r="F254" t="str">
            <v>12 Benefits and Taxes</v>
          </cell>
          <cell r="G254" t="str">
            <v>47 Professional Development</v>
          </cell>
          <cell r="H254" t="str">
            <v>Expenses</v>
          </cell>
          <cell r="I254"/>
          <cell r="J254" t="str">
            <v>100 Instruction</v>
          </cell>
          <cell r="K254" t="str">
            <v>100 Object</v>
          </cell>
          <cell r="L254" t="str">
            <v>1 Instruction</v>
          </cell>
          <cell r="M254" t="str">
            <v>Site 1</v>
          </cell>
          <cell r="N254" t="str">
            <v>Exp-Per</v>
          </cell>
          <cell r="O254" t="str">
            <v>ExpPerFTE</v>
          </cell>
        </row>
        <row r="255">
          <cell r="D255" t="str">
            <v>7605 · Tuition reimbursement</v>
          </cell>
          <cell r="E255" t="str">
            <v>Tuition reimbursement for staff. This is an optional account that can be used.</v>
          </cell>
          <cell r="F255" t="str">
            <v>12 Benefits and Taxes</v>
          </cell>
          <cell r="G255" t="str">
            <v>47 Professional Development</v>
          </cell>
          <cell r="H255" t="str">
            <v>Expenses</v>
          </cell>
          <cell r="I255"/>
          <cell r="J255" t="str">
            <v>100 Instruction</v>
          </cell>
          <cell r="K255" t="str">
            <v>100 Object</v>
          </cell>
          <cell r="L255" t="str">
            <v>1 Instruction</v>
          </cell>
          <cell r="M255" t="str">
            <v>Site 1</v>
          </cell>
          <cell r="N255" t="str">
            <v>Exp-Per</v>
          </cell>
          <cell r="O255" t="str">
            <v>ExpPerFTE</v>
          </cell>
        </row>
        <row r="256">
          <cell r="D256" t="str">
            <v>7610 · Staff development travel</v>
          </cell>
          <cell r="E256" t="str">
            <v>Hotel, airfare, per-diem, and meals while traveling</v>
          </cell>
          <cell r="F256" t="str">
            <v>12 Benefits and Taxes</v>
          </cell>
          <cell r="G256" t="str">
            <v>47 Professional Development</v>
          </cell>
          <cell r="H256" t="str">
            <v>Expenses</v>
          </cell>
          <cell r="I256"/>
          <cell r="J256" t="str">
            <v>100 Instruction</v>
          </cell>
          <cell r="K256" t="str">
            <v>100 Object</v>
          </cell>
          <cell r="L256" t="str">
            <v>1 Instruction</v>
          </cell>
          <cell r="M256" t="str">
            <v>Site 1</v>
          </cell>
          <cell r="N256" t="str">
            <v>Exp-Per</v>
          </cell>
          <cell r="O256" t="str">
            <v>ExpPerFTE</v>
          </cell>
        </row>
        <row r="257">
          <cell r="D257"/>
          <cell r="E257"/>
          <cell r="F257"/>
          <cell r="G257"/>
          <cell r="H257"/>
          <cell r="I257"/>
          <cell r="J257"/>
          <cell r="K257"/>
          <cell r="L257"/>
          <cell r="M257"/>
          <cell r="N257"/>
          <cell r="O257"/>
        </row>
        <row r="258">
          <cell r="D258" t="str">
            <v>7700 · Substitute contract staff</v>
          </cell>
          <cell r="E258" t="str">
            <v>Short or long-term substitute teachers paid on contract. Charter schools should pay substitutes on payroll since that position fits the definition of an employee. This account should be used for paying vendors providing substitute contractors.</v>
          </cell>
          <cell r="F258" t="str">
            <v>13 Contracted Staff</v>
          </cell>
          <cell r="G258" t="str">
            <v>23 Contracted Student Services</v>
          </cell>
          <cell r="H258" t="str">
            <v>Expenses</v>
          </cell>
          <cell r="I258"/>
          <cell r="J258" t="str">
            <v>100 Instruction</v>
          </cell>
          <cell r="K258" t="str">
            <v>100 Object</v>
          </cell>
          <cell r="L258" t="str">
            <v>1 Instruction</v>
          </cell>
          <cell r="M258" t="str">
            <v>Site 1</v>
          </cell>
          <cell r="N258" t="str">
            <v>Exp-Per</v>
          </cell>
          <cell r="O258" t="str">
            <v>ExpPerStudent</v>
          </cell>
        </row>
        <row r="259">
          <cell r="D259" t="str">
            <v>7710 · Temporary contract help</v>
          </cell>
          <cell r="E259"/>
          <cell r="F259" t="str">
            <v>13 Contracted Staff</v>
          </cell>
          <cell r="G259" t="str">
            <v>23 Contracted Student Services</v>
          </cell>
          <cell r="H259" t="str">
            <v>Expenses</v>
          </cell>
          <cell r="I259"/>
          <cell r="J259" t="str">
            <v>100 Instruction</v>
          </cell>
          <cell r="K259" t="str">
            <v>100 Object</v>
          </cell>
          <cell r="L259" t="str">
            <v>1 Instruction</v>
          </cell>
          <cell r="M259" t="str">
            <v>Site 1</v>
          </cell>
          <cell r="N259" t="str">
            <v>Exp-Per</v>
          </cell>
          <cell r="O259" t="str">
            <v>ExpPerStudent</v>
          </cell>
        </row>
        <row r="260">
          <cell r="D260" t="str">
            <v>7711 · Curricular leased staff</v>
          </cell>
          <cell r="E260"/>
          <cell r="F260" t="str">
            <v>13 Contracted Staff</v>
          </cell>
          <cell r="G260" t="str">
            <v>23 Contracted Student Services</v>
          </cell>
          <cell r="H260" t="str">
            <v>Expenses</v>
          </cell>
          <cell r="I260"/>
          <cell r="J260" t="str">
            <v>100 Instruction</v>
          </cell>
          <cell r="K260" t="str">
            <v>100 Object</v>
          </cell>
          <cell r="L260" t="str">
            <v>1 Instruction</v>
          </cell>
          <cell r="M260" t="str">
            <v>Site 1</v>
          </cell>
          <cell r="N260" t="str">
            <v>Exp-Per</v>
          </cell>
          <cell r="O260" t="str">
            <v>ExpPerStudent</v>
          </cell>
        </row>
        <row r="261">
          <cell r="D261" t="str">
            <v>7713 · Sup prog leased staff</v>
          </cell>
          <cell r="E261"/>
          <cell r="F261" t="str">
            <v>13 Contracted Staff</v>
          </cell>
          <cell r="G261" t="str">
            <v>23 Contracted Student Services</v>
          </cell>
          <cell r="H261" t="str">
            <v>Expenses</v>
          </cell>
          <cell r="I261"/>
          <cell r="J261" t="str">
            <v>100 Instruction</v>
          </cell>
          <cell r="K261" t="str">
            <v>100 Object</v>
          </cell>
          <cell r="L261" t="str">
            <v>1 Instruction</v>
          </cell>
          <cell r="M261" t="str">
            <v>Site 1</v>
          </cell>
          <cell r="N261" t="str">
            <v>Exp-Per</v>
          </cell>
          <cell r="O261" t="str">
            <v>ExpPerStudent</v>
          </cell>
        </row>
        <row r="262">
          <cell r="D262" t="str">
            <v>7714 · Fundraising contract staff</v>
          </cell>
          <cell r="E262"/>
          <cell r="F262" t="str">
            <v>13 Contracted Staff</v>
          </cell>
          <cell r="G262" t="str">
            <v>23 Contracted Student Services</v>
          </cell>
          <cell r="H262" t="str">
            <v>Expenses</v>
          </cell>
          <cell r="I262"/>
          <cell r="J262" t="str">
            <v>100 Instruction</v>
          </cell>
          <cell r="K262" t="str">
            <v>100 Object</v>
          </cell>
          <cell r="L262" t="str">
            <v>1 Instruction</v>
          </cell>
          <cell r="M262" t="str">
            <v>Site 1</v>
          </cell>
          <cell r="N262" t="str">
            <v>Exp-Per</v>
          </cell>
          <cell r="O262" t="str">
            <v>ExpPerStudent</v>
          </cell>
        </row>
        <row r="263">
          <cell r="D263"/>
          <cell r="E263"/>
          <cell r="F263"/>
          <cell r="G263"/>
          <cell r="H263"/>
          <cell r="I263"/>
          <cell r="J263"/>
          <cell r="K263"/>
          <cell r="L263"/>
          <cell r="M263"/>
          <cell r="N263"/>
          <cell r="O263"/>
        </row>
        <row r="264">
          <cell r="D264" t="str">
            <v>7800 · Staff recruiting</v>
          </cell>
          <cell r="E264" t="str">
            <v>Staff recruiting in the form of advertisements, travel for visiting recruits, placement fees to recruitment agencies</v>
          </cell>
          <cell r="F264" t="str">
            <v>14 Staff-Related Costs</v>
          </cell>
          <cell r="G264" t="str">
            <v>17 Employee Benefits and Payroll Taxes</v>
          </cell>
          <cell r="H264" t="str">
            <v>Expenses</v>
          </cell>
          <cell r="I264"/>
          <cell r="J264" t="str">
            <v>100 Instruction</v>
          </cell>
          <cell r="K264" t="str">
            <v>100 Object</v>
          </cell>
          <cell r="L264" t="str">
            <v>1 Instruction</v>
          </cell>
          <cell r="M264" t="str">
            <v>Site 1</v>
          </cell>
          <cell r="N264" t="str">
            <v>Exp-Per</v>
          </cell>
          <cell r="O264" t="str">
            <v>ExpPerStudent</v>
          </cell>
        </row>
        <row r="265">
          <cell r="D265" t="str">
            <v>7810 · Staff background checks</v>
          </cell>
          <cell r="E265" t="str">
            <v>Background checks on new employees</v>
          </cell>
          <cell r="F265" t="str">
            <v>14 Staff-Related Costs</v>
          </cell>
          <cell r="G265" t="str">
            <v>17 Employee Benefits and Payroll Taxes</v>
          </cell>
          <cell r="H265" t="str">
            <v>Expenses</v>
          </cell>
          <cell r="I265"/>
          <cell r="J265" t="str">
            <v>100 Instruction</v>
          </cell>
          <cell r="K265" t="str">
            <v>100 Object</v>
          </cell>
          <cell r="L265" t="str">
            <v>1 Instruction</v>
          </cell>
          <cell r="M265" t="str">
            <v>Site 1</v>
          </cell>
          <cell r="N265" t="str">
            <v>Exp-Per</v>
          </cell>
          <cell r="O265" t="str">
            <v>ExpPerStudent</v>
          </cell>
        </row>
        <row r="266">
          <cell r="D266" t="str">
            <v>7820 · Staff meals, events, &amp; awards</v>
          </cell>
          <cell r="E266" t="str">
            <v>Executive staff business meetings, meals and gifts for staff celebrations, and board meeting food</v>
          </cell>
          <cell r="F266" t="str">
            <v>14 Staff-Related Costs</v>
          </cell>
          <cell r="G266" t="str">
            <v>17 Employee Benefits and Payroll Taxes</v>
          </cell>
          <cell r="H266" t="str">
            <v>Expenses</v>
          </cell>
          <cell r="I266"/>
          <cell r="J266" t="str">
            <v>100 Instruction</v>
          </cell>
          <cell r="K266" t="str">
            <v>100 Object</v>
          </cell>
          <cell r="L266" t="str">
            <v>1 Instruction</v>
          </cell>
          <cell r="M266" t="str">
            <v>Site 1</v>
          </cell>
          <cell r="N266" t="str">
            <v>Exp-Per</v>
          </cell>
          <cell r="O266" t="str">
            <v>ExpPerStudent</v>
          </cell>
        </row>
        <row r="267">
          <cell r="D267" t="str">
            <v>7830 · Staff travel (non-development)</v>
          </cell>
          <cell r="E267" t="str">
            <v>Staff parking, car rental, mileage reimbursement, and gas</v>
          </cell>
          <cell r="F267" t="str">
            <v>14 Staff-Related Costs</v>
          </cell>
          <cell r="G267" t="str">
            <v>17 Employee Benefits and Payroll Taxes</v>
          </cell>
          <cell r="H267" t="str">
            <v>Expenses</v>
          </cell>
          <cell r="I267"/>
          <cell r="J267" t="str">
            <v>100 Instruction</v>
          </cell>
          <cell r="K267" t="str">
            <v>100 Object</v>
          </cell>
          <cell r="L267" t="str">
            <v>1 Instruction</v>
          </cell>
          <cell r="M267" t="str">
            <v>Site 1</v>
          </cell>
          <cell r="N267" t="str">
            <v>Exp-Per</v>
          </cell>
          <cell r="O267" t="str">
            <v>ExpPerStudent</v>
          </cell>
        </row>
        <row r="268">
          <cell r="D268"/>
          <cell r="E268"/>
          <cell r="F268"/>
          <cell r="G268"/>
          <cell r="H268"/>
          <cell r="I268"/>
          <cell r="J268"/>
          <cell r="K268"/>
          <cell r="L268"/>
          <cell r="M268"/>
          <cell r="N268"/>
          <cell r="O268"/>
        </row>
        <row r="269">
          <cell r="D269"/>
          <cell r="E269"/>
          <cell r="F269"/>
          <cell r="G269"/>
          <cell r="H269"/>
          <cell r="I269"/>
          <cell r="J269"/>
          <cell r="K269"/>
          <cell r="L269"/>
          <cell r="M269"/>
          <cell r="N269"/>
          <cell r="O269"/>
        </row>
        <row r="270">
          <cell r="D270" t="str">
            <v>8000 · Rent</v>
          </cell>
          <cell r="E270" t="str">
            <v>Cash portion of operating campus rent.   [NOTE] Customizations to rent tab may require additional calendarizations</v>
          </cell>
          <cell r="F270" t="str">
            <v>15 Rent</v>
          </cell>
          <cell r="G270" t="str">
            <v>31 Rent</v>
          </cell>
          <cell r="H270" t="str">
            <v>Expenses</v>
          </cell>
          <cell r="I270"/>
          <cell r="J270" t="str">
            <v>100 Instruction</v>
          </cell>
          <cell r="K270" t="str">
            <v>100 Object</v>
          </cell>
          <cell r="L270" t="str">
            <v>1 Instruction</v>
          </cell>
          <cell r="M270" t="str">
            <v>Site 1</v>
          </cell>
          <cell r="N270" t="str">
            <v>Exp-Per</v>
          </cell>
          <cell r="O270" t="str">
            <v>ExpPerSquareFoot</v>
          </cell>
        </row>
        <row r="271">
          <cell r="D271" t="str">
            <v>8001 · Deferred rent expense</v>
          </cell>
          <cell r="E271" t="str">
            <v>Non-cash portion of rent expense   [NOTE] Customizations to rent tab may require additional calendarizations</v>
          </cell>
          <cell r="F271" t="str">
            <v>15 Rent</v>
          </cell>
          <cell r="G271" t="str">
            <v>31 Rent</v>
          </cell>
          <cell r="H271" t="str">
            <v>Expenses</v>
          </cell>
          <cell r="I271"/>
          <cell r="J271" t="str">
            <v>100 Instruction</v>
          </cell>
          <cell r="K271" t="str">
            <v>100 Object</v>
          </cell>
          <cell r="L271" t="str">
            <v>1 Instruction</v>
          </cell>
          <cell r="M271" t="str">
            <v>Site 1</v>
          </cell>
          <cell r="N271" t="str">
            <v>Exp-Per</v>
          </cell>
          <cell r="O271" t="str">
            <v>ExpPerSquareFoot</v>
          </cell>
        </row>
        <row r="272">
          <cell r="D272" t="str">
            <v>8010 · Supplemental rent</v>
          </cell>
          <cell r="E272" t="str">
            <v>Additional rent, such as CAM, parking, storage, and the like.</v>
          </cell>
          <cell r="F272" t="str">
            <v>15 Rent</v>
          </cell>
          <cell r="G272" t="str">
            <v>31 Rent</v>
          </cell>
          <cell r="H272" t="str">
            <v>Expenses</v>
          </cell>
          <cell r="I272"/>
          <cell r="J272" t="str">
            <v>100 Instruction</v>
          </cell>
          <cell r="K272" t="str">
            <v>100 Object</v>
          </cell>
          <cell r="L272" t="str">
            <v>1 Instruction</v>
          </cell>
          <cell r="M272" t="str">
            <v>Site 1</v>
          </cell>
          <cell r="N272" t="str">
            <v>Exp-Per</v>
          </cell>
          <cell r="O272" t="str">
            <v>ExpPerSquareFoot</v>
          </cell>
        </row>
        <row r="273">
          <cell r="D273" t="str">
            <v>8020 · Real estate taxes</v>
          </cell>
          <cell r="E273" t="str">
            <v>Real estate taxes. In most cases, schools can get a large portion of these taxes reimbursed by DC by submitting additional paperwork. If school will be reimbursed, code to Accounts Receivable.</v>
          </cell>
          <cell r="F273" t="str">
            <v>15 Rent</v>
          </cell>
          <cell r="G273" t="str">
            <v>31 Rent</v>
          </cell>
          <cell r="H273" t="str">
            <v>Expenses</v>
          </cell>
          <cell r="I273"/>
          <cell r="J273" t="str">
            <v>100 Instruction</v>
          </cell>
          <cell r="K273" t="str">
            <v>100 Object</v>
          </cell>
          <cell r="L273" t="str">
            <v>1 Instruction</v>
          </cell>
          <cell r="M273" t="str">
            <v>Site 1</v>
          </cell>
          <cell r="N273" t="str">
            <v>Exp-Per</v>
          </cell>
          <cell r="O273" t="str">
            <v>ExpPerSquareFoot</v>
          </cell>
        </row>
        <row r="274">
          <cell r="D274"/>
          <cell r="E274"/>
          <cell r="F274"/>
          <cell r="G274"/>
          <cell r="H274"/>
          <cell r="I274"/>
          <cell r="J274"/>
          <cell r="K274"/>
          <cell r="L274"/>
          <cell r="M274"/>
          <cell r="N274"/>
          <cell r="O274"/>
        </row>
        <row r="275">
          <cell r="D275" t="str">
            <v>8100 · Utilities &amp; garbage removal</v>
          </cell>
          <cell r="E275" t="str">
            <v>Electricity, water, gas, and recycling</v>
          </cell>
          <cell r="F275" t="str">
            <v>16 Occupancy Service</v>
          </cell>
          <cell r="G275" t="str">
            <v>36 Other Occupancy Expenses</v>
          </cell>
          <cell r="H275" t="str">
            <v>Expenses</v>
          </cell>
          <cell r="I275"/>
          <cell r="J275" t="str">
            <v>100 Instruction</v>
          </cell>
          <cell r="K275" t="str">
            <v>100 Object</v>
          </cell>
          <cell r="L275" t="str">
            <v>1 Instruction</v>
          </cell>
          <cell r="M275" t="str">
            <v>Site 1</v>
          </cell>
          <cell r="N275" t="str">
            <v>Exp-Per</v>
          </cell>
          <cell r="O275" t="str">
            <v>ExpPerSquareFoot</v>
          </cell>
        </row>
        <row r="276">
          <cell r="D276" t="str">
            <v>8110 · Contracted building services</v>
          </cell>
          <cell r="E276" t="str">
            <v>Monthly janitorial, security, exterminating, monitoring, etc</v>
          </cell>
          <cell r="F276" t="str">
            <v>16 Occupancy Service</v>
          </cell>
          <cell r="G276" t="str">
            <v>35 Contracted Building Services</v>
          </cell>
          <cell r="H276" t="str">
            <v>Expenses</v>
          </cell>
          <cell r="I276"/>
          <cell r="J276" t="str">
            <v>100 Instruction</v>
          </cell>
          <cell r="K276" t="str">
            <v>100 Object</v>
          </cell>
          <cell r="L276" t="str">
            <v>1 Instruction</v>
          </cell>
          <cell r="M276" t="str">
            <v>Site 1</v>
          </cell>
          <cell r="N276" t="str">
            <v>Exp-Per</v>
          </cell>
          <cell r="O276" t="str">
            <v>ExpPerSquareFoot</v>
          </cell>
        </row>
        <row r="277">
          <cell r="D277" t="str">
            <v>8120 · Maintenance and repairs</v>
          </cell>
          <cell r="E277" t="str">
            <v>One-time building maintenance, repairs, locksmiths, supplies and movers.</v>
          </cell>
          <cell r="F277" t="str">
            <v>16 Occupancy Service</v>
          </cell>
          <cell r="G277" t="str">
            <v>34 Building Maintenance and Repairs</v>
          </cell>
          <cell r="H277" t="str">
            <v>Expenses</v>
          </cell>
          <cell r="I277"/>
          <cell r="J277" t="str">
            <v>100 Instruction</v>
          </cell>
          <cell r="K277" t="str">
            <v>100 Object</v>
          </cell>
          <cell r="L277" t="str">
            <v>1 Instruction</v>
          </cell>
          <cell r="M277" t="str">
            <v>Site 1</v>
          </cell>
          <cell r="N277" t="str">
            <v>Exp-Per</v>
          </cell>
          <cell r="O277" t="str">
            <v>ExpPerSquareFoot</v>
          </cell>
        </row>
        <row r="278">
          <cell r="D278" t="str">
            <v>8130 · Janitorial supplies</v>
          </cell>
          <cell r="E278" t="str">
            <v>Cleaning supplies</v>
          </cell>
          <cell r="F278" t="str">
            <v>16 Occupancy Service</v>
          </cell>
          <cell r="G278" t="str">
            <v>34 Building Maintenance and Repairs</v>
          </cell>
          <cell r="H278" t="str">
            <v>Expenses</v>
          </cell>
          <cell r="I278"/>
          <cell r="J278" t="str">
            <v>100 Instruction</v>
          </cell>
          <cell r="K278" t="str">
            <v>100 Object</v>
          </cell>
          <cell r="L278" t="str">
            <v>1 Instruction</v>
          </cell>
          <cell r="M278" t="str">
            <v>Site 1</v>
          </cell>
          <cell r="N278" t="str">
            <v>Exp-Per</v>
          </cell>
          <cell r="O278" t="str">
            <v>ExpPerSquareFoot</v>
          </cell>
        </row>
        <row r="279">
          <cell r="D279" t="str">
            <v>8140 · Facility consulting fees</v>
          </cell>
          <cell r="E279" t="str">
            <v>Non-capitalized consulting related to facilities such as feasibility studies, legal fees on operating leases, financial consulting in the exploration phase. Capitalized fees would go into 1820, then 1810 or 1830</v>
          </cell>
          <cell r="F279" t="str">
            <v>16 Occupancy Service</v>
          </cell>
          <cell r="G279" t="str">
            <v>35 Contracted Building Services</v>
          </cell>
          <cell r="H279" t="str">
            <v>Expenses</v>
          </cell>
          <cell r="I279"/>
          <cell r="J279" t="str">
            <v>100 Instruction</v>
          </cell>
          <cell r="K279" t="str">
            <v>100 Object</v>
          </cell>
          <cell r="L279" t="str">
            <v>1 Instruction</v>
          </cell>
          <cell r="M279" t="str">
            <v>Site 1</v>
          </cell>
          <cell r="N279" t="str">
            <v>Exp-Per</v>
          </cell>
          <cell r="O279" t="str">
            <v>ExpPerSquareFoot</v>
          </cell>
        </row>
        <row r="280">
          <cell r="D280"/>
          <cell r="E280"/>
          <cell r="F280"/>
          <cell r="G280"/>
          <cell r="H280"/>
          <cell r="I280"/>
          <cell r="J280"/>
          <cell r="K280"/>
          <cell r="L280"/>
          <cell r="M280"/>
          <cell r="N280"/>
          <cell r="O280"/>
        </row>
        <row r="281">
          <cell r="D281"/>
          <cell r="E281"/>
          <cell r="F281"/>
          <cell r="G281"/>
          <cell r="H281"/>
          <cell r="I281"/>
          <cell r="J281"/>
          <cell r="K281"/>
          <cell r="L281"/>
          <cell r="M281"/>
          <cell r="N281"/>
          <cell r="O281"/>
        </row>
        <row r="282">
          <cell r="D282" t="str">
            <v>9000 · Student supplies, snacks</v>
          </cell>
          <cell r="E282" t="str">
            <v>Supplies or one-time snacks for students, such as classroom supplies, reading books, non-capitalized student furniture and supplies for teachers in the classroom</v>
          </cell>
          <cell r="F282" t="str">
            <v>17 Direct Student Expense</v>
          </cell>
          <cell r="G282" t="str">
            <v>21 Educational Supplies and Textbooks</v>
          </cell>
          <cell r="H282" t="str">
            <v>Expenses</v>
          </cell>
          <cell r="I282"/>
          <cell r="J282" t="str">
            <v>100 Instruction</v>
          </cell>
          <cell r="K282" t="str">
            <v>100 Object</v>
          </cell>
          <cell r="L282" t="str">
            <v>1 Instruction</v>
          </cell>
          <cell r="M282" t="str">
            <v>Site 1</v>
          </cell>
          <cell r="N282" t="str">
            <v>Exp-Stu</v>
          </cell>
          <cell r="O282" t="str">
            <v>ExpPerStudent</v>
          </cell>
        </row>
        <row r="283">
          <cell r="D283" t="str">
            <v>9010 · Student assessment materials</v>
          </cell>
          <cell r="E283" t="str">
            <v>Supplies that aid in student assessment, as well as the assessments themselves, such as test booklets, assessment books, GED testing, supplies for PARCC testing.</v>
          </cell>
          <cell r="F283" t="str">
            <v>17 Direct Student Expense</v>
          </cell>
          <cell r="G283" t="str">
            <v>22 Student Assessment Materials/Program Evaluation</v>
          </cell>
          <cell r="H283" t="str">
            <v>Expenses</v>
          </cell>
          <cell r="I283"/>
          <cell r="J283" t="str">
            <v>100 Instruction</v>
          </cell>
          <cell r="K283" t="str">
            <v>100 Object</v>
          </cell>
          <cell r="L283" t="str">
            <v>1 Instruction</v>
          </cell>
          <cell r="M283" t="str">
            <v>Site 1</v>
          </cell>
          <cell r="N283" t="str">
            <v>Exp-Stu</v>
          </cell>
          <cell r="O283" t="str">
            <v>ExpPerStudent</v>
          </cell>
        </row>
        <row r="284">
          <cell r="D284" t="str">
            <v>9020 · Student textbooks</v>
          </cell>
          <cell r="E284" t="str">
            <v>Textbooks, library books, videos, or annual online subscription equivalent</v>
          </cell>
          <cell r="F284" t="str">
            <v>17 Direct Student Expense</v>
          </cell>
          <cell r="G284" t="str">
            <v>21 Educational Supplies and Textbooks</v>
          </cell>
          <cell r="H284" t="str">
            <v>Expenses</v>
          </cell>
          <cell r="I284"/>
          <cell r="J284" t="str">
            <v>100 Instruction</v>
          </cell>
          <cell r="K284" t="str">
            <v>100 Object</v>
          </cell>
          <cell r="L284" t="str">
            <v>1 Instruction</v>
          </cell>
          <cell r="M284" t="str">
            <v>Site 1</v>
          </cell>
          <cell r="N284" t="str">
            <v>Exp-Stu</v>
          </cell>
          <cell r="O284" t="str">
            <v>ExpPerStudent</v>
          </cell>
        </row>
        <row r="285">
          <cell r="D285" t="str">
            <v>9030 · Student uniforms</v>
          </cell>
          <cell r="E285" t="str">
            <v>School uniforms for the students</v>
          </cell>
          <cell r="F285" t="str">
            <v>17 Direct Student Expense</v>
          </cell>
          <cell r="G285" t="str">
            <v>25 Other Direct Student Expense</v>
          </cell>
          <cell r="H285" t="str">
            <v>Expenses</v>
          </cell>
          <cell r="I285"/>
          <cell r="J285" t="str">
            <v>100 Instruction</v>
          </cell>
          <cell r="K285" t="str">
            <v>100 Object</v>
          </cell>
          <cell r="L285" t="str">
            <v>1 Instruction</v>
          </cell>
          <cell r="M285" t="str">
            <v>Site 1</v>
          </cell>
          <cell r="N285" t="str">
            <v>Exp-Stu</v>
          </cell>
          <cell r="O285" t="str">
            <v>ExpPerStudent</v>
          </cell>
        </row>
        <row r="286">
          <cell r="D286" t="str">
            <v>9040 · Library &amp; media materials</v>
          </cell>
          <cell r="E286" t="str">
            <v>No longer in use; use 9020</v>
          </cell>
          <cell r="F286" t="str">
            <v>17 Direct Student Expense</v>
          </cell>
          <cell r="G286" t="str">
            <v>21 Educational Supplies and Textbooks</v>
          </cell>
          <cell r="H286" t="str">
            <v>Expenses</v>
          </cell>
          <cell r="I286"/>
          <cell r="J286" t="str">
            <v>100 Instruction</v>
          </cell>
          <cell r="K286" t="str">
            <v>100 Object</v>
          </cell>
          <cell r="L286" t="str">
            <v>1 Instruction</v>
          </cell>
          <cell r="M286" t="str">
            <v>Site 1</v>
          </cell>
          <cell r="N286" t="str">
            <v>Exp-Stu</v>
          </cell>
          <cell r="O286" t="str">
            <v>ExpPerStudent</v>
          </cell>
        </row>
        <row r="287">
          <cell r="D287" t="str">
            <v>9050 · Contracted instruction fees</v>
          </cell>
          <cell r="E287" t="str">
            <v>Contracted instruction fees provided by outsourced vendors, such as college counselors, art/dance/music/PE teachers. For Special Education use 9051.</v>
          </cell>
          <cell r="F287" t="str">
            <v>17 Direct Student Expense</v>
          </cell>
          <cell r="G287" t="str">
            <v>23 Contracted Student Services</v>
          </cell>
          <cell r="H287" t="str">
            <v>Expenses</v>
          </cell>
          <cell r="I287"/>
          <cell r="J287" t="str">
            <v>100 Instruction</v>
          </cell>
          <cell r="K287" t="str">
            <v>100 Object</v>
          </cell>
          <cell r="L287" t="str">
            <v>1 Instruction</v>
          </cell>
          <cell r="M287" t="str">
            <v>Site 1</v>
          </cell>
          <cell r="N287" t="str">
            <v>Exp-Stu</v>
          </cell>
          <cell r="O287" t="str">
            <v>ExpPerStudent</v>
          </cell>
        </row>
        <row r="288">
          <cell r="D288" t="str">
            <v>9051 · Contracted SpEd instruction</v>
          </cell>
          <cell r="E288" t="str">
            <v>Special education, speech, therapy, language, occupational, evaluations</v>
          </cell>
          <cell r="F288" t="str">
            <v>17 Direct Student Expense</v>
          </cell>
          <cell r="G288" t="str">
            <v>23 Contracted Student Services</v>
          </cell>
          <cell r="H288" t="str">
            <v>Expenses</v>
          </cell>
          <cell r="I288"/>
          <cell r="J288" t="str">
            <v>200 SpEd</v>
          </cell>
          <cell r="K288" t="str">
            <v>100 Object</v>
          </cell>
          <cell r="L288" t="str">
            <v>2 SpEd</v>
          </cell>
          <cell r="M288" t="str">
            <v>Site 1</v>
          </cell>
          <cell r="N288" t="str">
            <v>Exp-Stu</v>
          </cell>
          <cell r="O288" t="str">
            <v>ExpPerStudent</v>
          </cell>
        </row>
        <row r="289">
          <cell r="D289" t="str">
            <v>9060 · Food service fees</v>
          </cell>
          <cell r="E289" t="str">
            <v>Monthly breakfast, lunch, and snack service for students. Staff meals go to 7820.</v>
          </cell>
          <cell r="F289" t="str">
            <v>17 Direct Student Expense</v>
          </cell>
          <cell r="G289" t="str">
            <v>24 Food Service</v>
          </cell>
          <cell r="H289" t="str">
            <v>Expenses</v>
          </cell>
          <cell r="I289"/>
          <cell r="J289" t="str">
            <v>100 Instruction</v>
          </cell>
          <cell r="K289" t="str">
            <v>100 Object</v>
          </cell>
          <cell r="L289" t="str">
            <v>1 Instruction</v>
          </cell>
          <cell r="M289" t="str">
            <v>Site 1</v>
          </cell>
          <cell r="N289" t="str">
            <v>Exp-Stu</v>
          </cell>
          <cell r="O289" t="str">
            <v>ExpPerStudent</v>
          </cell>
        </row>
        <row r="290">
          <cell r="D290" t="str">
            <v>9070 · Student field trips</v>
          </cell>
          <cell r="E290" t="str">
            <v>Field trips fees, including admission, metro, and buses</v>
          </cell>
          <cell r="F290" t="str">
            <v>17 Direct Student Expense</v>
          </cell>
          <cell r="G290" t="str">
            <v>25 Other Direct Student Expense</v>
          </cell>
          <cell r="H290" t="str">
            <v>Expenses</v>
          </cell>
          <cell r="I290"/>
          <cell r="J290" t="str">
            <v>100 Instruction</v>
          </cell>
          <cell r="K290" t="str">
            <v>100 Object</v>
          </cell>
          <cell r="L290" t="str">
            <v>1 Instruction</v>
          </cell>
          <cell r="M290" t="str">
            <v>Site 1</v>
          </cell>
          <cell r="N290" t="str">
            <v>Exp-Stu</v>
          </cell>
          <cell r="O290" t="str">
            <v>ExpPerStudent</v>
          </cell>
        </row>
        <row r="291">
          <cell r="D291" t="str">
            <v>9074 · Student buses</v>
          </cell>
          <cell r="E291" t="str">
            <v>All student buses not related to field trips. This would only be used for a school that is providing transportation to its students on a daily basis. Also includes WMATA cards or other assistance provided for transport to and from school</v>
          </cell>
          <cell r="F291" t="str">
            <v>17 Direct Student Expense</v>
          </cell>
          <cell r="G291" t="str">
            <v>25 Other Direct Student Expense</v>
          </cell>
          <cell r="H291" t="str">
            <v>Expenses</v>
          </cell>
          <cell r="I291"/>
          <cell r="J291" t="str">
            <v>100 Instruction</v>
          </cell>
          <cell r="K291" t="str">
            <v>100 Object</v>
          </cell>
          <cell r="L291" t="str">
            <v>1 Instruction</v>
          </cell>
          <cell r="M291" t="str">
            <v>Site 1</v>
          </cell>
          <cell r="N291" t="str">
            <v>Exp-Stu</v>
          </cell>
          <cell r="O291" t="str">
            <v>ExpPerStudent</v>
          </cell>
        </row>
        <row r="292">
          <cell r="D292" t="str">
            <v>9080 · Student recruiting</v>
          </cell>
          <cell r="E292" t="str">
            <v>Hourly recruiters, advertising, expo expenses, and printing brochures</v>
          </cell>
          <cell r="F292" t="str">
            <v>17 Direct Student Expense</v>
          </cell>
          <cell r="G292" t="str">
            <v>25 Other Direct Student Expense</v>
          </cell>
          <cell r="H292" t="str">
            <v>Expenses</v>
          </cell>
          <cell r="I292"/>
          <cell r="J292" t="str">
            <v>100 Instruction</v>
          </cell>
          <cell r="K292" t="str">
            <v>100 Object</v>
          </cell>
          <cell r="L292" t="str">
            <v>1 Instruction</v>
          </cell>
          <cell r="M292" t="str">
            <v>Site 1</v>
          </cell>
          <cell r="N292" t="str">
            <v>Exp-Stu</v>
          </cell>
          <cell r="O292" t="str">
            <v>ExpPerStudent</v>
          </cell>
        </row>
        <row r="293">
          <cell r="D293" t="str">
            <v>9085 · Student events</v>
          </cell>
          <cell r="E293" t="str">
            <v>Family &amp; school events.</v>
          </cell>
          <cell r="F293" t="str">
            <v>17 Direct Student Expense</v>
          </cell>
          <cell r="G293" t="str">
            <v>25 Other Direct Student Expense</v>
          </cell>
          <cell r="H293" t="str">
            <v>Expenses</v>
          </cell>
          <cell r="I293"/>
          <cell r="J293" t="str">
            <v>100 Instruction</v>
          </cell>
          <cell r="K293" t="str">
            <v>100 Object</v>
          </cell>
          <cell r="L293" t="str">
            <v>1 Instruction</v>
          </cell>
          <cell r="M293" t="str">
            <v>Site 1</v>
          </cell>
          <cell r="N293" t="str">
            <v>Exp-Stu</v>
          </cell>
          <cell r="O293" t="str">
            <v>ExpPerStudent</v>
          </cell>
        </row>
        <row r="294">
          <cell r="D294" t="str">
            <v>9090 · Other student expenses</v>
          </cell>
          <cell r="E294" t="str">
            <v>Student expenses that don't fit into the other categories. Attempt to not use.</v>
          </cell>
          <cell r="F294" t="str">
            <v>17 Direct Student Expense</v>
          </cell>
          <cell r="G294" t="str">
            <v>25 Other Direct Student Expense</v>
          </cell>
          <cell r="H294" t="str">
            <v>Expenses</v>
          </cell>
          <cell r="I294"/>
          <cell r="J294" t="str">
            <v>100 Instruction</v>
          </cell>
          <cell r="K294" t="str">
            <v>100 Object</v>
          </cell>
          <cell r="L294" t="str">
            <v>1 Instruction</v>
          </cell>
          <cell r="M294" t="str">
            <v>Site 1</v>
          </cell>
          <cell r="N294" t="str">
            <v>Exp-Stu</v>
          </cell>
          <cell r="O294" t="str">
            <v>ExpPerStudent</v>
          </cell>
        </row>
        <row r="295">
          <cell r="D295" t="str">
            <v>9091 · Translation services</v>
          </cell>
          <cell r="E295" t="str">
            <v>Translation of report cards, promotions to other languages</v>
          </cell>
          <cell r="F295" t="str">
            <v>17 Direct Student Expense</v>
          </cell>
          <cell r="G295" t="str">
            <v>25 Other Direct Student Expense</v>
          </cell>
          <cell r="H295" t="str">
            <v>Expenses</v>
          </cell>
          <cell r="I295"/>
          <cell r="J295" t="str">
            <v>100 Instruction</v>
          </cell>
          <cell r="K295" t="str">
            <v>100 Object</v>
          </cell>
          <cell r="L295" t="str">
            <v>1 Instruction</v>
          </cell>
          <cell r="M295" t="str">
            <v>Site 1</v>
          </cell>
          <cell r="N295" t="str">
            <v>Exp-Stu</v>
          </cell>
          <cell r="O295" t="str">
            <v>ExpPerStudent</v>
          </cell>
        </row>
        <row r="296">
          <cell r="D296" t="str">
            <v>9093 · Student scholarships</v>
          </cell>
          <cell r="E296" t="str">
            <v>Scholarships or tuition assistance provided to graduating students, includes middle school students going to HS or HS students going to college.</v>
          </cell>
          <cell r="F296" t="str">
            <v>17 Direct Student Expense</v>
          </cell>
          <cell r="G296" t="str">
            <v>25 Other Direct Student Expense</v>
          </cell>
          <cell r="H296" t="str">
            <v>Expenses</v>
          </cell>
          <cell r="I296"/>
          <cell r="J296" t="str">
            <v>100 Instruction</v>
          </cell>
          <cell r="K296" t="str">
            <v>100 Object</v>
          </cell>
          <cell r="L296" t="str">
            <v>1 Instruction</v>
          </cell>
          <cell r="M296" t="str">
            <v>Site 1</v>
          </cell>
          <cell r="N296" t="str">
            <v>Exp-Stu</v>
          </cell>
          <cell r="O296" t="str">
            <v>ExpPerStudent</v>
          </cell>
        </row>
        <row r="297">
          <cell r="D297"/>
          <cell r="E297"/>
          <cell r="F297"/>
          <cell r="G297"/>
          <cell r="H297"/>
          <cell r="I297"/>
          <cell r="J297"/>
          <cell r="K297"/>
          <cell r="L297"/>
          <cell r="M297"/>
          <cell r="N297"/>
          <cell r="O297"/>
        </row>
        <row r="298">
          <cell r="D298" t="str">
            <v>9100 · Office supplies</v>
          </cell>
          <cell r="E298" t="str">
            <v>Typical office supplies (ex: folders, copy paper, toner, non-capitalized office furniture, computers supplies where unit cost less than $1,000 or higher capitalization threshold [if applicable]) as well as common area supplies (ex: coffee and water)</v>
          </cell>
          <cell r="F298" t="str">
            <v>18 Office &amp; Business Expense</v>
          </cell>
          <cell r="G298" t="str">
            <v>41 Office Supplies and Materials</v>
          </cell>
          <cell r="H298" t="str">
            <v>Expenses</v>
          </cell>
          <cell r="I298"/>
          <cell r="J298" t="str">
            <v>100 Instruction</v>
          </cell>
          <cell r="K298" t="str">
            <v>100 Object</v>
          </cell>
          <cell r="L298" t="str">
            <v>1 Instruction</v>
          </cell>
          <cell r="M298" t="str">
            <v>Site 1</v>
          </cell>
          <cell r="N298" t="str">
            <v>Exp-Ofc</v>
          </cell>
          <cell r="O298" t="str">
            <v>ExpPerStudent</v>
          </cell>
        </row>
        <row r="299">
          <cell r="D299" t="str">
            <v>9110 · Copier rental &amp; services</v>
          </cell>
          <cell r="E299" t="str">
            <v>Copier lease, maintenance and usages fees of copier</v>
          </cell>
          <cell r="F299" t="str">
            <v>18 Office &amp; Business Expense</v>
          </cell>
          <cell r="G299" t="str">
            <v>42 Office Equipment Rental and Maintenance</v>
          </cell>
          <cell r="H299" t="str">
            <v>Expenses</v>
          </cell>
          <cell r="I299"/>
          <cell r="J299" t="str">
            <v>100 Instruction</v>
          </cell>
          <cell r="K299" t="str">
            <v>100 Object</v>
          </cell>
          <cell r="L299" t="str">
            <v>1 Instruction</v>
          </cell>
          <cell r="M299" t="str">
            <v>Site 1</v>
          </cell>
          <cell r="N299" t="str">
            <v>Exp-Ofc</v>
          </cell>
          <cell r="O299" t="str">
            <v>ExpPerStudent</v>
          </cell>
        </row>
        <row r="300">
          <cell r="D300" t="str">
            <v>9120 · Telephone &amp; telecommunications</v>
          </cell>
          <cell r="E300" t="str">
            <v>Monthly telephone, fax, internet, cell phone, and web hosting. E-Rate discounts reflected as credits on vendor invoices should be recorded to 5110.</v>
          </cell>
          <cell r="F300" t="str">
            <v>18 Office &amp; Business Expense</v>
          </cell>
          <cell r="G300" t="str">
            <v>43 Telephone/Telecommunications</v>
          </cell>
          <cell r="H300" t="str">
            <v>Expenses</v>
          </cell>
          <cell r="I300"/>
          <cell r="J300" t="str">
            <v>100 Instruction</v>
          </cell>
          <cell r="K300" t="str">
            <v>100 Object</v>
          </cell>
          <cell r="L300" t="str">
            <v>1 Instruction</v>
          </cell>
          <cell r="M300" t="str">
            <v>Site 1</v>
          </cell>
          <cell r="N300" t="str">
            <v>Exp-Ofc</v>
          </cell>
          <cell r="O300" t="str">
            <v>ExpPerStudent</v>
          </cell>
        </row>
        <row r="301">
          <cell r="D301" t="str">
            <v>9130 · Postage, shipping, delivery</v>
          </cell>
          <cell r="E301" t="str">
            <v>Charges for the school to send physical items, including couriers</v>
          </cell>
          <cell r="F301" t="str">
            <v>18 Office &amp; Business Expense</v>
          </cell>
          <cell r="G301" t="str">
            <v>52 Other General Expense</v>
          </cell>
          <cell r="H301" t="str">
            <v>Expenses</v>
          </cell>
          <cell r="I301"/>
          <cell r="J301" t="str">
            <v>100 Instruction</v>
          </cell>
          <cell r="K301" t="str">
            <v>100 Object</v>
          </cell>
          <cell r="L301" t="str">
            <v>1 Instruction</v>
          </cell>
          <cell r="M301" t="str">
            <v>Site 1</v>
          </cell>
          <cell r="N301" t="str">
            <v>Exp-Ofc</v>
          </cell>
          <cell r="O301" t="str">
            <v>ExpPerStudent</v>
          </cell>
        </row>
        <row r="302">
          <cell r="D302" t="str">
            <v>9140 · External printing</v>
          </cell>
          <cell r="E302" t="str">
            <v>Printing/copying done by a vendor outside of the school</v>
          </cell>
          <cell r="F302" t="str">
            <v>18 Office &amp; Business Expense</v>
          </cell>
          <cell r="G302" t="str">
            <v>52 Other General Expense</v>
          </cell>
          <cell r="H302" t="str">
            <v>Expenses</v>
          </cell>
          <cell r="I302"/>
          <cell r="J302" t="str">
            <v>100 Instruction</v>
          </cell>
          <cell r="K302" t="str">
            <v>100 Object</v>
          </cell>
          <cell r="L302" t="str">
            <v>1 Instruction</v>
          </cell>
          <cell r="M302" t="str">
            <v>Site 1</v>
          </cell>
          <cell r="N302" t="str">
            <v>Exp-Ofc</v>
          </cell>
          <cell r="O302" t="str">
            <v>ExpPerStudent</v>
          </cell>
        </row>
        <row r="303">
          <cell r="D303" t="str">
            <v>9150 · Non-capitalized technology</v>
          </cell>
          <cell r="E303" t="str">
            <v>Computers, printers, and any other technology equipment that is not capitalized</v>
          </cell>
          <cell r="F303" t="str">
            <v>18 Office &amp; Business Expense</v>
          </cell>
          <cell r="G303" t="str">
            <v>41 Office Supplies and Materials</v>
          </cell>
          <cell r="H303" t="str">
            <v>Expenses</v>
          </cell>
          <cell r="I303"/>
          <cell r="J303" t="str">
            <v>100 Instruction</v>
          </cell>
          <cell r="K303" t="str">
            <v>100 Object</v>
          </cell>
          <cell r="L303" t="str">
            <v>1 Instruction</v>
          </cell>
          <cell r="M303" t="str">
            <v>Site 1</v>
          </cell>
          <cell r="N303" t="str">
            <v>Exp-Ofc</v>
          </cell>
          <cell r="O303" t="str">
            <v>ExpPerStudent</v>
          </cell>
        </row>
        <row r="304">
          <cell r="D304" t="str">
            <v>9160 · Non-capitalized FF&amp;E</v>
          </cell>
          <cell r="E304" t="str">
            <v>Computers, printers, and any other technology equipment that is not capitalized</v>
          </cell>
          <cell r="F304" t="str">
            <v>18 Office &amp; Business Expense</v>
          </cell>
          <cell r="G304" t="str">
            <v>41 Office Supplies and Materials</v>
          </cell>
          <cell r="H304" t="str">
            <v>Expenses</v>
          </cell>
          <cell r="I304"/>
          <cell r="J304" t="str">
            <v>100 Instruction</v>
          </cell>
          <cell r="K304" t="str">
            <v>100 Object</v>
          </cell>
          <cell r="L304" t="str">
            <v>1 Instruction</v>
          </cell>
          <cell r="M304" t="str">
            <v>Site 1</v>
          </cell>
          <cell r="N304" t="str">
            <v>Exp-Ofc</v>
          </cell>
          <cell r="O304" t="str">
            <v>ExpPerStudent</v>
          </cell>
        </row>
        <row r="305">
          <cell r="D305"/>
          <cell r="E305"/>
          <cell r="F305"/>
          <cell r="G305"/>
          <cell r="H305"/>
          <cell r="I305"/>
          <cell r="J305"/>
          <cell r="K305"/>
          <cell r="L305"/>
          <cell r="M305"/>
          <cell r="N305"/>
          <cell r="O305"/>
        </row>
        <row r="306">
          <cell r="D306" t="str">
            <v>9200 · Business insurance</v>
          </cell>
          <cell r="E306" t="str">
            <v>Business insurance, including student accident insurance, director and officers policy, umbrella insurance. Workers comp insurance should be coded to 7460.</v>
          </cell>
          <cell r="F306" t="str">
            <v>18 Office &amp; Business Expense</v>
          </cell>
          <cell r="G306" t="str">
            <v>45 Insurance</v>
          </cell>
          <cell r="H306" t="str">
            <v>Expenses</v>
          </cell>
          <cell r="I306"/>
          <cell r="J306" t="str">
            <v>100 Instruction</v>
          </cell>
          <cell r="K306" t="str">
            <v>100 Object</v>
          </cell>
          <cell r="L306" t="str">
            <v>1 Instruction</v>
          </cell>
          <cell r="M306" t="str">
            <v>Site 1</v>
          </cell>
          <cell r="N306" t="str">
            <v>Exp-Ofc</v>
          </cell>
          <cell r="O306" t="str">
            <v>ExpPerStudent</v>
          </cell>
        </row>
        <row r="307">
          <cell r="D307" t="str">
            <v>9210 · Authorizer fees</v>
          </cell>
          <cell r="E307" t="str">
            <v>Administrative fees</v>
          </cell>
          <cell r="F307" t="str">
            <v>18 Office &amp; Business Expense</v>
          </cell>
          <cell r="G307" t="str">
            <v>48 PCSB Administrative Fee</v>
          </cell>
          <cell r="H307" t="str">
            <v>Expenses</v>
          </cell>
          <cell r="I307"/>
          <cell r="J307" t="str">
            <v>100 Instruction</v>
          </cell>
          <cell r="K307" t="str">
            <v>100 Object</v>
          </cell>
          <cell r="L307" t="str">
            <v>1 Instruction</v>
          </cell>
          <cell r="M307" t="str">
            <v>Site 1</v>
          </cell>
          <cell r="N307" t="str">
            <v>Exp-Ofc</v>
          </cell>
          <cell r="O307" t="str">
            <v>ExpPerStudent</v>
          </cell>
        </row>
        <row r="308">
          <cell r="D308" t="str">
            <v>9220 · Management fees</v>
          </cell>
          <cell r="E308" t="str">
            <v>Fees from an outside management company or internal management fees between campuses and a central office for multi-campus networks without an external CMO.</v>
          </cell>
          <cell r="F308" t="str">
            <v>18 Office &amp; Business Expense</v>
          </cell>
          <cell r="G308" t="str">
            <v>49 Management Fee</v>
          </cell>
          <cell r="H308" t="str">
            <v>Expenses</v>
          </cell>
          <cell r="I308"/>
          <cell r="J308" t="str">
            <v>100 Instruction</v>
          </cell>
          <cell r="K308" t="str">
            <v>100 Object</v>
          </cell>
          <cell r="L308" t="str">
            <v>1 Instruction</v>
          </cell>
          <cell r="M308" t="str">
            <v>Site 1</v>
          </cell>
          <cell r="N308" t="str">
            <v>Exp-Ofc</v>
          </cell>
          <cell r="O308" t="str">
            <v>ExpPerStudent</v>
          </cell>
        </row>
        <row r="309">
          <cell r="D309" t="str">
            <v>9230 · Accounting, auditing, payroll</v>
          </cell>
          <cell r="E309" t="str">
            <v>Accounting services, payroll fees, auditing fees, retirement and FSA account management fees</v>
          </cell>
          <cell r="F309" t="str">
            <v>18 Office &amp; Business Expense</v>
          </cell>
          <cell r="G309" t="str">
            <v>44 Legal, Accounting and Payroll Services</v>
          </cell>
          <cell r="H309" t="str">
            <v>Expenses</v>
          </cell>
          <cell r="I309"/>
          <cell r="J309" t="str">
            <v>100 Instruction</v>
          </cell>
          <cell r="K309" t="str">
            <v>100 Object</v>
          </cell>
          <cell r="L309" t="str">
            <v>1 Instruction</v>
          </cell>
          <cell r="M309" t="str">
            <v>Site 1</v>
          </cell>
          <cell r="N309" t="str">
            <v>Exp-Ofc</v>
          </cell>
          <cell r="O309" t="str">
            <v>ExpPerStudent</v>
          </cell>
        </row>
        <row r="310">
          <cell r="D310" t="str">
            <v>9240 · Legal fees</v>
          </cell>
          <cell r="E310" t="str">
            <v>Legal services for special education, human resources, or other operating activity. Legal fees related to facilities (facilities finance) should go into 8140 or be capitalized.</v>
          </cell>
          <cell r="F310" t="str">
            <v>18 Office &amp; Business Expense</v>
          </cell>
          <cell r="G310" t="str">
            <v>44 Legal, Accounting and Payroll Services</v>
          </cell>
          <cell r="H310" t="str">
            <v>Expenses</v>
          </cell>
          <cell r="I310"/>
          <cell r="J310" t="str">
            <v>100 Instruction</v>
          </cell>
          <cell r="K310" t="str">
            <v>100 Object</v>
          </cell>
          <cell r="L310" t="str">
            <v>1 Instruction</v>
          </cell>
          <cell r="M310" t="str">
            <v>Site 1</v>
          </cell>
          <cell r="N310" t="str">
            <v>Exp-Ofc</v>
          </cell>
          <cell r="O310" t="str">
            <v>ExpPerStudent</v>
          </cell>
        </row>
        <row r="311">
          <cell r="D311" t="str">
            <v>9250 · Instr design &amp; eval fees</v>
          </cell>
          <cell r="E311" t="str">
            <v>No longer in use; use 9280 or 9300</v>
          </cell>
          <cell r="F311" t="str">
            <v>18 Office &amp; Business Expense</v>
          </cell>
          <cell r="G311" t="str">
            <v>22 Student Assessment Materials/Program Evaluation</v>
          </cell>
          <cell r="H311" t="str">
            <v>Expenses</v>
          </cell>
          <cell r="I311"/>
          <cell r="J311" t="str">
            <v>100 Instruction</v>
          </cell>
          <cell r="K311" t="str">
            <v>100 Object</v>
          </cell>
          <cell r="L311" t="str">
            <v>1 Instruction</v>
          </cell>
          <cell r="M311" t="str">
            <v>Site 1</v>
          </cell>
          <cell r="N311" t="str">
            <v>Exp-Ofc</v>
          </cell>
          <cell r="O311" t="str">
            <v>ExpPerStudent</v>
          </cell>
        </row>
        <row r="312">
          <cell r="D312" t="str">
            <v>9260 · Computer support fees</v>
          </cell>
          <cell r="E312" t="str">
            <v>Computer support services such as desktop support, data infrastructure services, and survey creation subscriptions.</v>
          </cell>
          <cell r="F312" t="str">
            <v>18 Office &amp; Business Expense</v>
          </cell>
          <cell r="G312" t="str">
            <v>52 Other General Expense</v>
          </cell>
          <cell r="H312" t="str">
            <v>Expenses</v>
          </cell>
          <cell r="I312"/>
          <cell r="J312" t="str">
            <v>100 Instruction</v>
          </cell>
          <cell r="K312" t="str">
            <v>100 Object</v>
          </cell>
          <cell r="L312" t="str">
            <v>1 Instruction</v>
          </cell>
          <cell r="M312" t="str">
            <v>Site 1</v>
          </cell>
          <cell r="N312" t="str">
            <v>Exp-Ofc</v>
          </cell>
          <cell r="O312" t="str">
            <v>ExpPerStudent</v>
          </cell>
        </row>
        <row r="313">
          <cell r="D313" t="str">
            <v>9270 · Fundraising fees</v>
          </cell>
          <cell r="E313" t="str">
            <v>Fundraising costs including professional fundraisers, promotional materials, credit card merchant fees, and all costs related to an event. Ex: venue rental, catering, speakers</v>
          </cell>
          <cell r="F313" t="str">
            <v>18 Office &amp; Business Expense</v>
          </cell>
          <cell r="G313" t="str">
            <v>52 Other General Expense</v>
          </cell>
          <cell r="H313" t="str">
            <v>Expenses</v>
          </cell>
          <cell r="I313"/>
          <cell r="J313" t="str">
            <v>100 Instruction</v>
          </cell>
          <cell r="K313" t="str">
            <v>100 Object</v>
          </cell>
          <cell r="L313" t="str">
            <v>1 Instruction</v>
          </cell>
          <cell r="M313" t="str">
            <v>Site 1</v>
          </cell>
          <cell r="N313" t="str">
            <v>Exp-Ofc</v>
          </cell>
          <cell r="O313" t="str">
            <v>ExpPerStudent</v>
          </cell>
        </row>
        <row r="314">
          <cell r="D314" t="str">
            <v>9280 · Other professional fees</v>
          </cell>
          <cell r="E314" t="str">
            <v>Contracted staff or fees for for supplemental support, including curriculum consultants, data, HR, procurement, registrar, clerical, recruiting, food service, or any other business-related professional expense not included in another category.</v>
          </cell>
          <cell r="F314" t="str">
            <v>18 Office &amp; Business Expense</v>
          </cell>
          <cell r="G314" t="str">
            <v>52 Other General Expense</v>
          </cell>
          <cell r="H314" t="str">
            <v>Expenses</v>
          </cell>
          <cell r="I314"/>
          <cell r="J314" t="str">
            <v>100 Instruction</v>
          </cell>
          <cell r="K314" t="str">
            <v>100 Object</v>
          </cell>
          <cell r="L314" t="str">
            <v>1 Instruction</v>
          </cell>
          <cell r="M314" t="str">
            <v>Site 1</v>
          </cell>
          <cell r="N314" t="str">
            <v>Exp-Ofc</v>
          </cell>
          <cell r="O314" t="str">
            <v>ExpPerStudent</v>
          </cell>
        </row>
        <row r="315">
          <cell r="D315" t="str">
            <v>9290 · Other expenses</v>
          </cell>
          <cell r="E315" t="str">
            <v>Business expenses that don't fit into another categories and are not service-related and not a due or fee. Attempt not to use.</v>
          </cell>
          <cell r="F315" t="str">
            <v>18 Office &amp; Business Expense</v>
          </cell>
          <cell r="G315" t="str">
            <v>52 Other General Expense</v>
          </cell>
          <cell r="H315" t="str">
            <v>Expenses</v>
          </cell>
          <cell r="I315"/>
          <cell r="J315" t="str">
            <v>100 Instruction</v>
          </cell>
          <cell r="K315" t="str">
            <v>100 Object</v>
          </cell>
          <cell r="L315" t="str">
            <v>1 Instruction</v>
          </cell>
          <cell r="M315" t="str">
            <v>Site 1</v>
          </cell>
          <cell r="N315" t="str">
            <v>Exp-Ofc</v>
          </cell>
          <cell r="O315" t="str">
            <v>ExpPerStudent</v>
          </cell>
        </row>
        <row r="316">
          <cell r="D316"/>
          <cell r="E316"/>
          <cell r="F316"/>
          <cell r="G316"/>
          <cell r="H316"/>
          <cell r="I316"/>
          <cell r="J316"/>
          <cell r="K316"/>
          <cell r="L316"/>
          <cell r="M316"/>
          <cell r="N316"/>
          <cell r="O316"/>
        </row>
        <row r="317">
          <cell r="D317" t="str">
            <v>9300 · Dues, fees, and fines</v>
          </cell>
          <cell r="E317" t="str">
            <v>Membership dues, accreditation fees, and bank fees like wire transfers, basic business licenses, deposit corrections, late fees, fees for posting RFPs, and fees for student billing platforms</v>
          </cell>
          <cell r="F317" t="str">
            <v>18 Office &amp; Business Expense</v>
          </cell>
          <cell r="G317" t="str">
            <v>52 Other General Expense</v>
          </cell>
          <cell r="H317" t="str">
            <v>Expenses</v>
          </cell>
          <cell r="I317"/>
          <cell r="J317" t="str">
            <v>100 Instruction</v>
          </cell>
          <cell r="K317" t="str">
            <v>100 Object</v>
          </cell>
          <cell r="L317" t="str">
            <v>1 Instruction</v>
          </cell>
          <cell r="M317" t="str">
            <v>Site 1</v>
          </cell>
          <cell r="N317" t="str">
            <v>Exp-Ofc</v>
          </cell>
          <cell r="O317" t="str">
            <v>ExpPerStudent</v>
          </cell>
        </row>
        <row r="318">
          <cell r="D318" t="str">
            <v>9301 · Financing fees</v>
          </cell>
          <cell r="E318" t="str">
            <v>Guarantee fees, line of credit fees, and any other finance-related fees that aren’t capitalized.</v>
          </cell>
          <cell r="F318" t="str">
            <v>18 Office &amp; Business Expense</v>
          </cell>
          <cell r="G318" t="str">
            <v>52 Other General Expense</v>
          </cell>
          <cell r="H318" t="str">
            <v>Expenses</v>
          </cell>
          <cell r="I318"/>
          <cell r="J318" t="str">
            <v>100 Instruction</v>
          </cell>
          <cell r="K318" t="str">
            <v>100 Object</v>
          </cell>
          <cell r="L318" t="str">
            <v>1 Instruction</v>
          </cell>
          <cell r="M318" t="str">
            <v>Site 1</v>
          </cell>
          <cell r="N318" t="str">
            <v>Exp-Ofc</v>
          </cell>
          <cell r="O318" t="str">
            <v>ExpPerStudent</v>
          </cell>
        </row>
        <row r="319">
          <cell r="D319" t="str">
            <v>9310 · Loss/theft of asset</v>
          </cell>
          <cell r="E319" t="str">
            <v>Write-off non-depreciated portion of lost, stolen asset</v>
          </cell>
          <cell r="F319" t="str">
            <v>18 Office &amp; Business Expense</v>
          </cell>
          <cell r="G319" t="str">
            <v>52 Other General Expense</v>
          </cell>
          <cell r="H319" t="str">
            <v>Expenses</v>
          </cell>
          <cell r="I319"/>
          <cell r="J319" t="str">
            <v>100 Instruction</v>
          </cell>
          <cell r="K319" t="str">
            <v>100 Object</v>
          </cell>
          <cell r="L319" t="str">
            <v>1 Instruction</v>
          </cell>
          <cell r="M319" t="str">
            <v>Site 1</v>
          </cell>
          <cell r="N319" t="str">
            <v>Exp-Ofc</v>
          </cell>
          <cell r="O319" t="str">
            <v>ExpPerStudent</v>
          </cell>
        </row>
        <row r="320">
          <cell r="D320" t="str">
            <v>9320 · Bad debts, pledges</v>
          </cell>
          <cell r="E320" t="str">
            <v>Write-off of bad debts, grants, pledges or other receivables; also use for any fraudulent or disputed charges</v>
          </cell>
          <cell r="F320" t="str">
            <v>18 Office &amp; Business Expense</v>
          </cell>
          <cell r="G320" t="str">
            <v>52 Other General Expense</v>
          </cell>
          <cell r="H320" t="str">
            <v>Expenses</v>
          </cell>
          <cell r="I320"/>
          <cell r="J320" t="str">
            <v>100 Instruction</v>
          </cell>
          <cell r="K320" t="str">
            <v>100 Object</v>
          </cell>
          <cell r="L320" t="str">
            <v>1 Instruction</v>
          </cell>
          <cell r="M320" t="str">
            <v>Site 1</v>
          </cell>
          <cell r="N320" t="str">
            <v>Exp-Ofc</v>
          </cell>
          <cell r="O320" t="str">
            <v>ExpPerStudent</v>
          </cell>
        </row>
        <row r="321">
          <cell r="D321" t="str">
            <v>9330 · Cash over/short</v>
          </cell>
          <cell r="E321" t="str">
            <v>Write-off of missing cash. Ex. Revenue tracking says $250 but $50 is missing in cash</v>
          </cell>
          <cell r="F321" t="str">
            <v>18 Office &amp; Business Expense</v>
          </cell>
          <cell r="G321" t="str">
            <v>52 Other General Expense</v>
          </cell>
          <cell r="H321" t="str">
            <v>Expenses</v>
          </cell>
          <cell r="I321"/>
          <cell r="J321" t="str">
            <v>100 Instruction</v>
          </cell>
          <cell r="K321" t="str">
            <v>100 Object</v>
          </cell>
          <cell r="L321" t="str">
            <v>1 Instruction</v>
          </cell>
          <cell r="M321" t="str">
            <v>Site 1</v>
          </cell>
          <cell r="N321" t="str">
            <v>Exp-Ofc</v>
          </cell>
          <cell r="O321" t="str">
            <v>ExpPerStudent</v>
          </cell>
        </row>
        <row r="322">
          <cell r="D322" t="str">
            <v>9999 · Historical expenses</v>
          </cell>
          <cell r="E322" t="str">
            <v>An account to map in total expenses from legacy account structures</v>
          </cell>
          <cell r="F322" t="str">
            <v>18 Office &amp; Business Expense</v>
          </cell>
          <cell r="G322" t="str">
            <v>52 Other General Expense</v>
          </cell>
          <cell r="H322" t="str">
            <v>Expenses</v>
          </cell>
          <cell r="I322"/>
          <cell r="J322" t="str">
            <v>100 Instruction</v>
          </cell>
          <cell r="K322" t="str">
            <v>100 Object</v>
          </cell>
          <cell r="L322" t="str">
            <v>1 Instruction</v>
          </cell>
          <cell r="M322" t="str">
            <v>Site 1</v>
          </cell>
          <cell r="N322" t="str">
            <v>Exp-Ofc</v>
          </cell>
          <cell r="O322" t="str">
            <v>None</v>
          </cell>
        </row>
        <row r="323">
          <cell r="D323"/>
          <cell r="E323"/>
          <cell r="F323"/>
          <cell r="G323"/>
          <cell r="H323"/>
          <cell r="I323"/>
          <cell r="J323"/>
          <cell r="K323"/>
          <cell r="L323"/>
          <cell r="M323"/>
          <cell r="N323"/>
          <cell r="O323"/>
        </row>
        <row r="324">
          <cell r="D324" t="str">
            <v>9400 · Donated services expense</v>
          </cell>
          <cell r="E324" t="str">
            <v>Value provided by in-kind services – must be of a professional nature, does not include volunteer work. Typically services such as consulting, legal, marketing go in their natural accounts and not here. And then booked to donated services revenue</v>
          </cell>
          <cell r="F324" t="str">
            <v>18 Office &amp; Business Expense</v>
          </cell>
          <cell r="G324" t="str">
            <v>52 Other General Expense</v>
          </cell>
          <cell r="H324" t="str">
            <v>Expenses</v>
          </cell>
          <cell r="I324"/>
          <cell r="J324" t="str">
            <v>100 Instruction</v>
          </cell>
          <cell r="K324" t="str">
            <v>100 Object</v>
          </cell>
          <cell r="L324" t="str">
            <v>1 Instruction</v>
          </cell>
          <cell r="M324" t="str">
            <v>Site 1</v>
          </cell>
          <cell r="N324" t="str">
            <v>Exp-Ofc</v>
          </cell>
          <cell r="O324" t="str">
            <v>ExpPerStudent</v>
          </cell>
        </row>
        <row r="325">
          <cell r="D325" t="str">
            <v>9410 · Donated tangibles expense</v>
          </cell>
          <cell r="E325" t="str">
            <v>Value from in-kind products, such as bookshelves, desks and computers.</v>
          </cell>
          <cell r="F325" t="str">
            <v>20 Donated Expense</v>
          </cell>
          <cell r="G325" t="str">
            <v>52 Other General Expense</v>
          </cell>
          <cell r="H325" t="str">
            <v>Expenses</v>
          </cell>
          <cell r="I325"/>
          <cell r="J325" t="str">
            <v>100 Instruction</v>
          </cell>
          <cell r="K325" t="str">
            <v>100 Object</v>
          </cell>
          <cell r="L325" t="str">
            <v>1 Instruction</v>
          </cell>
          <cell r="M325" t="str">
            <v>Site 1</v>
          </cell>
          <cell r="N325" t="str">
            <v>Exp-Ofc</v>
          </cell>
          <cell r="O325" t="str">
            <v>ExpPerStudent</v>
          </cell>
        </row>
        <row r="326">
          <cell r="D326"/>
          <cell r="E326"/>
          <cell r="F326"/>
          <cell r="G326"/>
          <cell r="H326"/>
          <cell r="I326"/>
          <cell r="J326"/>
          <cell r="K326"/>
          <cell r="L326"/>
          <cell r="M326"/>
          <cell r="N326"/>
          <cell r="O326"/>
        </row>
        <row r="327">
          <cell r="D327"/>
          <cell r="E327"/>
          <cell r="F327"/>
          <cell r="G327"/>
          <cell r="H327"/>
          <cell r="I327"/>
          <cell r="J327"/>
          <cell r="K327"/>
          <cell r="L327"/>
          <cell r="M327"/>
          <cell r="N327"/>
          <cell r="O327"/>
        </row>
        <row r="328">
          <cell r="D328" t="str">
            <v>9900 · Unforeseen expenses</v>
          </cell>
          <cell r="E328" t="str">
            <v>Contingency funds</v>
          </cell>
          <cell r="F328" t="str">
            <v>19 Contingency</v>
          </cell>
          <cell r="G328" t="str">
            <v>52 Other General Expense</v>
          </cell>
          <cell r="H328" t="str">
            <v>Expenses</v>
          </cell>
          <cell r="I328"/>
          <cell r="J328" t="str">
            <v>100 Instruction</v>
          </cell>
          <cell r="K328" t="str">
            <v>100 Object</v>
          </cell>
          <cell r="L328" t="str">
            <v>1 Instruction</v>
          </cell>
          <cell r="M328" t="str">
            <v>Site 1</v>
          </cell>
          <cell r="N328"/>
          <cell r="O328" t="str">
            <v>None</v>
          </cell>
        </row>
        <row r="329">
          <cell r="D329" t="str">
            <v>9910 · Building reserves</v>
          </cell>
          <cell r="E329" t="str">
            <v>Budgeted reserves</v>
          </cell>
          <cell r="F329" t="str">
            <v>19 Contingency</v>
          </cell>
          <cell r="G329" t="str">
            <v>52 Other General Expense</v>
          </cell>
          <cell r="H329" t="str">
            <v>Expenses</v>
          </cell>
          <cell r="I329"/>
          <cell r="J329" t="str">
            <v>100 Instruction</v>
          </cell>
          <cell r="K329" t="str">
            <v>100 Object</v>
          </cell>
          <cell r="L329" t="str">
            <v>1 Instruction</v>
          </cell>
          <cell r="M329" t="str">
            <v>Site 1</v>
          </cell>
          <cell r="N329"/>
          <cell r="O329" t="str">
            <v>None</v>
          </cell>
        </row>
        <row r="330">
          <cell r="D330"/>
          <cell r="E330"/>
          <cell r="F330"/>
          <cell r="G330"/>
          <cell r="H330"/>
          <cell r="I330"/>
          <cell r="J330"/>
          <cell r="K330"/>
          <cell r="L330"/>
          <cell r="M330"/>
          <cell r="N330"/>
          <cell r="O330"/>
        </row>
        <row r="331">
          <cell r="D331" t="str">
            <v>11000 · Operating asset depreciation</v>
          </cell>
          <cell r="E331" t="str">
            <v>Depreciation related to operating assets, including 1600, 1620 and 1660</v>
          </cell>
          <cell r="F331" t="str">
            <v>31 Depreciation and Amortization</v>
          </cell>
          <cell r="G331" t="str">
            <v>51 Depreciation and Amortization (non-facility)</v>
          </cell>
          <cell r="H331" t="str">
            <v>Depreciation</v>
          </cell>
          <cell r="I331"/>
          <cell r="J331" t="str">
            <v>100 Instruction</v>
          </cell>
          <cell r="K331" t="str">
            <v>100 Object</v>
          </cell>
          <cell r="L331" t="str">
            <v>1 Instruction</v>
          </cell>
          <cell r="M331" t="str">
            <v>Site 1</v>
          </cell>
          <cell r="N331" t="str">
            <v>Exp-BS</v>
          </cell>
          <cell r="O331" t="str">
            <v>ExpDepr</v>
          </cell>
        </row>
        <row r="332">
          <cell r="D332" t="str">
            <v>11010 · Facility asset amortization &amp; depreciation</v>
          </cell>
          <cell r="E332" t="str">
            <v>Depreciation and amortization related to facilities. This includes depreciation for building, leasehold improvements and loan costs, including 1810, 1830, and 1840</v>
          </cell>
          <cell r="F332" t="str">
            <v>31 Depreciation and Amortization</v>
          </cell>
          <cell r="G332" t="str">
            <v>32 Depreciation (facilities only)</v>
          </cell>
          <cell r="H332" t="str">
            <v>Depreciation</v>
          </cell>
          <cell r="I332"/>
          <cell r="J332" t="str">
            <v>100 Instruction</v>
          </cell>
          <cell r="K332" t="str">
            <v>100 Object</v>
          </cell>
          <cell r="L332" t="str">
            <v>1 Instruction</v>
          </cell>
          <cell r="M332" t="str">
            <v>Site 1</v>
          </cell>
          <cell r="N332" t="str">
            <v>Exp-BS</v>
          </cell>
          <cell r="O332" t="str">
            <v>ExpDepr</v>
          </cell>
        </row>
        <row r="333">
          <cell r="D333"/>
          <cell r="E333"/>
          <cell r="F333"/>
          <cell r="G333"/>
          <cell r="H333"/>
          <cell r="I333"/>
          <cell r="J333"/>
          <cell r="K333"/>
          <cell r="L333"/>
          <cell r="M333"/>
          <cell r="N333"/>
          <cell r="O333"/>
        </row>
        <row r="334">
          <cell r="D334" t="str">
            <v>12000 · Interest payments</v>
          </cell>
          <cell r="E334" t="str">
            <v>Interest on debt.    [NOTE] Customizations to loan tab may require additional calendarizations</v>
          </cell>
          <cell r="F334" t="str">
            <v>32 Interest</v>
          </cell>
          <cell r="G334" t="str">
            <v>33 Interest (facilities only)</v>
          </cell>
          <cell r="H334" t="str">
            <v>Debt</v>
          </cell>
          <cell r="I334"/>
          <cell r="J334" t="str">
            <v>100 Instruction</v>
          </cell>
          <cell r="K334" t="str">
            <v>100 Object</v>
          </cell>
          <cell r="L334" t="str">
            <v>1 Instruction</v>
          </cell>
          <cell r="M334" t="str">
            <v>Site 1</v>
          </cell>
          <cell r="N334" t="str">
            <v>Exp-Occ</v>
          </cell>
          <cell r="O334" t="str">
            <v>ExpInterest</v>
          </cell>
        </row>
        <row r="335">
          <cell r="D335" t="str">
            <v>12001 · Imputed Interest</v>
          </cell>
          <cell r="E335"/>
          <cell r="F335" t="str">
            <v>32 Interest</v>
          </cell>
          <cell r="G335" t="str">
            <v>33 Interest (facilities only)</v>
          </cell>
          <cell r="H335" t="str">
            <v>Debt</v>
          </cell>
          <cell r="I335"/>
          <cell r="J335" t="str">
            <v>100 Instruction</v>
          </cell>
          <cell r="K335" t="str">
            <v>100 Object</v>
          </cell>
          <cell r="L335" t="str">
            <v>1 Instruction</v>
          </cell>
          <cell r="M335" t="str">
            <v>Site 1</v>
          </cell>
          <cell r="N335" t="str">
            <v>Exp-Occ</v>
          </cell>
          <cell r="O335" t="str">
            <v>ExpInterest</v>
          </cell>
        </row>
        <row r="336">
          <cell r="D336" t="str">
            <v>12010 · Op interest expense</v>
          </cell>
          <cell r="E336" t="str">
            <v>Interest on operating capitalized leases</v>
          </cell>
          <cell r="F336" t="str">
            <v>32 Interest</v>
          </cell>
          <cell r="G336" t="str">
            <v>50 Interest Expense (non-facility)</v>
          </cell>
          <cell r="H336" t="str">
            <v>Capitalized Equipment</v>
          </cell>
          <cell r="I336"/>
          <cell r="J336" t="str">
            <v>100 Instruction</v>
          </cell>
          <cell r="K336" t="str">
            <v>100 Object</v>
          </cell>
          <cell r="L336" t="str">
            <v>1 Instruction</v>
          </cell>
          <cell r="M336" t="str">
            <v>Site 1</v>
          </cell>
          <cell r="N336" t="str">
            <v>Exp-Occ</v>
          </cell>
          <cell r="O336" t="str">
            <v>ExpInterest</v>
          </cell>
        </row>
        <row r="337">
          <cell r="D337" t="str">
            <v>12020 · Amortization of deferred financing</v>
          </cell>
          <cell r="E337" t="str">
            <v>Amortization of capitalized costs associated with closing financing such as loan origination fees, legal fees, financial consultant fees, and any other [closing] costs that would otherwise not be incurred if the transaction were all cash (for example, do not capitalize owners' title insurance). The effective interest rate (EIR) method is the preferred way to amortize the capitalized cost, however the straight line method may be used if the difference between the two methods is not material.</v>
          </cell>
          <cell r="F337" t="str">
            <v>32 Interest</v>
          </cell>
          <cell r="G337" t="str">
            <v>32 Depreciation (facilities only)</v>
          </cell>
          <cell r="H337" t="str">
            <v>Loan Costs</v>
          </cell>
          <cell r="I337"/>
          <cell r="J337" t="str">
            <v>100 Instruction</v>
          </cell>
          <cell r="K337" t="str">
            <v>100 Object</v>
          </cell>
          <cell r="L337" t="str">
            <v>1 Instruction</v>
          </cell>
          <cell r="M337" t="str">
            <v>Site 1</v>
          </cell>
          <cell r="N337" t="str">
            <v>Exp-Occ</v>
          </cell>
          <cell r="O337" t="str">
            <v>ExpInterest</v>
          </cell>
        </row>
        <row r="338">
          <cell r="D338"/>
          <cell r="E338"/>
          <cell r="F338"/>
          <cell r="G338"/>
          <cell r="H338"/>
          <cell r="I338"/>
          <cell r="J338"/>
          <cell r="K338"/>
          <cell r="L338"/>
          <cell r="M338"/>
          <cell r="N338"/>
          <cell r="O338"/>
        </row>
        <row r="339">
          <cell r="F339"/>
          <cell r="G339"/>
          <cell r="H339"/>
          <cell r="I339"/>
          <cell r="J339"/>
          <cell r="K339"/>
          <cell r="L339"/>
          <cell r="M339"/>
          <cell r="N339"/>
          <cell r="O339"/>
        </row>
        <row r="340">
          <cell r="F340"/>
          <cell r="G340"/>
          <cell r="H340"/>
          <cell r="I340"/>
          <cell r="J340"/>
          <cell r="K340"/>
          <cell r="L340"/>
          <cell r="M340"/>
          <cell r="N340"/>
          <cell r="O340"/>
        </row>
        <row r="341">
          <cell r="E341"/>
          <cell r="F341"/>
          <cell r="G341"/>
          <cell r="H341"/>
          <cell r="I341"/>
          <cell r="J341"/>
          <cell r="K341"/>
          <cell r="L341"/>
          <cell r="M341"/>
          <cell r="N341"/>
          <cell r="O341"/>
        </row>
        <row r="342">
          <cell r="E342"/>
          <cell r="F342"/>
          <cell r="G342"/>
          <cell r="H342"/>
          <cell r="I342"/>
          <cell r="J342"/>
          <cell r="K342"/>
          <cell r="L342"/>
          <cell r="M342"/>
          <cell r="N342"/>
          <cell r="O342"/>
        </row>
        <row r="343">
          <cell r="E343"/>
          <cell r="F343"/>
          <cell r="G343"/>
          <cell r="H343"/>
          <cell r="I343"/>
          <cell r="J343"/>
          <cell r="K343"/>
          <cell r="L343"/>
          <cell r="M343"/>
          <cell r="N343"/>
          <cell r="O343"/>
        </row>
        <row r="344">
          <cell r="D344"/>
          <cell r="E344"/>
          <cell r="F344"/>
          <cell r="G344"/>
          <cell r="H344"/>
          <cell r="I344"/>
          <cell r="J344"/>
          <cell r="K344"/>
          <cell r="L344"/>
          <cell r="M344"/>
          <cell r="N344"/>
          <cell r="O344"/>
        </row>
        <row r="345">
          <cell r="D345"/>
          <cell r="E345"/>
          <cell r="F345"/>
          <cell r="G345"/>
          <cell r="H345"/>
          <cell r="I345"/>
          <cell r="J345"/>
          <cell r="K345"/>
          <cell r="L345"/>
          <cell r="M345"/>
          <cell r="N345"/>
          <cell r="O345"/>
        </row>
        <row r="346">
          <cell r="D346"/>
          <cell r="E346"/>
          <cell r="F346"/>
          <cell r="G346"/>
          <cell r="H346"/>
          <cell r="I346"/>
          <cell r="J346"/>
          <cell r="K346"/>
          <cell r="L346"/>
          <cell r="M346"/>
          <cell r="N346"/>
          <cell r="O346"/>
        </row>
        <row r="347">
          <cell r="D347"/>
          <cell r="E347"/>
          <cell r="F347"/>
          <cell r="G347"/>
          <cell r="H347"/>
          <cell r="I347"/>
          <cell r="J347"/>
          <cell r="K347"/>
          <cell r="L347"/>
          <cell r="M347"/>
          <cell r="N347"/>
          <cell r="O347"/>
        </row>
        <row r="348">
          <cell r="D348"/>
          <cell r="E348"/>
          <cell r="F348"/>
          <cell r="G348"/>
          <cell r="H348"/>
          <cell r="I348"/>
          <cell r="J348"/>
          <cell r="K348"/>
          <cell r="L348"/>
          <cell r="M348"/>
          <cell r="N348"/>
          <cell r="O348"/>
        </row>
        <row r="349">
          <cell r="D349"/>
          <cell r="E349"/>
          <cell r="F349"/>
          <cell r="G349"/>
          <cell r="H349"/>
          <cell r="I349"/>
          <cell r="J349"/>
          <cell r="K349"/>
          <cell r="L349"/>
          <cell r="M349"/>
          <cell r="N349"/>
          <cell r="O349"/>
        </row>
        <row r="350">
          <cell r="D350"/>
          <cell r="E350"/>
          <cell r="F350"/>
          <cell r="G350"/>
          <cell r="H350"/>
          <cell r="I350"/>
          <cell r="J350"/>
          <cell r="K350"/>
          <cell r="L350"/>
          <cell r="M350"/>
          <cell r="N350"/>
          <cell r="O350"/>
        </row>
        <row r="351">
          <cell r="D351"/>
          <cell r="E351"/>
          <cell r="F351"/>
          <cell r="G351"/>
          <cell r="H351"/>
          <cell r="I351"/>
          <cell r="J351"/>
          <cell r="K351"/>
          <cell r="L351"/>
          <cell r="M351"/>
          <cell r="N351"/>
          <cell r="O351"/>
        </row>
        <row r="352">
          <cell r="D352"/>
          <cell r="E352"/>
          <cell r="F352"/>
          <cell r="G352"/>
          <cell r="H352"/>
          <cell r="I352"/>
          <cell r="J352"/>
          <cell r="K352"/>
          <cell r="L352"/>
          <cell r="M352"/>
          <cell r="N352"/>
          <cell r="O352"/>
        </row>
        <row r="353">
          <cell r="D353"/>
          <cell r="E353"/>
          <cell r="F353"/>
          <cell r="G353"/>
          <cell r="H353"/>
          <cell r="I353"/>
          <cell r="J353"/>
          <cell r="K353"/>
          <cell r="L353"/>
          <cell r="M353"/>
          <cell r="N353"/>
          <cell r="O353"/>
        </row>
        <row r="354">
          <cell r="D354"/>
          <cell r="E354"/>
          <cell r="F354"/>
          <cell r="G354"/>
          <cell r="H354"/>
          <cell r="I354"/>
          <cell r="J354"/>
          <cell r="K354"/>
          <cell r="L354"/>
          <cell r="M354"/>
          <cell r="N354"/>
          <cell r="O354"/>
        </row>
        <row r="355">
          <cell r="D355"/>
          <cell r="E355"/>
          <cell r="F355"/>
          <cell r="G355"/>
          <cell r="H355"/>
          <cell r="I355"/>
          <cell r="J355"/>
          <cell r="K355"/>
          <cell r="L355"/>
          <cell r="M355"/>
          <cell r="N355"/>
          <cell r="O355"/>
        </row>
        <row r="356">
          <cell r="D356"/>
          <cell r="E356"/>
          <cell r="F356"/>
          <cell r="G356"/>
          <cell r="H356"/>
          <cell r="I356"/>
          <cell r="J356"/>
          <cell r="K356"/>
          <cell r="L356"/>
          <cell r="M356"/>
          <cell r="N356"/>
          <cell r="O356"/>
        </row>
        <row r="357">
          <cell r="D357"/>
          <cell r="E357"/>
          <cell r="F357"/>
          <cell r="G357"/>
          <cell r="H357"/>
          <cell r="I357"/>
          <cell r="J357"/>
          <cell r="K357"/>
          <cell r="L357"/>
          <cell r="M357"/>
          <cell r="N357"/>
          <cell r="O357"/>
        </row>
        <row r="358">
          <cell r="D358"/>
          <cell r="E358"/>
          <cell r="F358"/>
          <cell r="G358"/>
          <cell r="H358"/>
          <cell r="I358"/>
          <cell r="J358"/>
          <cell r="K358"/>
          <cell r="L358"/>
          <cell r="M358"/>
          <cell r="N358"/>
          <cell r="O358"/>
        </row>
        <row r="359">
          <cell r="D359"/>
          <cell r="E359"/>
          <cell r="F359"/>
          <cell r="G359"/>
          <cell r="H359"/>
          <cell r="I359"/>
          <cell r="J359"/>
          <cell r="K359"/>
          <cell r="L359"/>
          <cell r="M359"/>
          <cell r="N359"/>
          <cell r="O359"/>
        </row>
        <row r="360">
          <cell r="D360"/>
          <cell r="E360"/>
          <cell r="F360"/>
          <cell r="G360"/>
          <cell r="H360"/>
          <cell r="I360"/>
          <cell r="J360"/>
          <cell r="K360"/>
          <cell r="L360"/>
          <cell r="M360"/>
          <cell r="N360"/>
          <cell r="O360"/>
        </row>
        <row r="361">
          <cell r="D361"/>
          <cell r="E361"/>
          <cell r="F361"/>
          <cell r="G361"/>
          <cell r="H361"/>
          <cell r="I361"/>
          <cell r="J361"/>
          <cell r="K361"/>
          <cell r="L361"/>
          <cell r="M361"/>
          <cell r="N361"/>
          <cell r="O361"/>
        </row>
        <row r="362">
          <cell r="D362"/>
          <cell r="E362"/>
          <cell r="F362"/>
          <cell r="G362"/>
          <cell r="H362"/>
          <cell r="I362"/>
          <cell r="J362"/>
          <cell r="K362"/>
          <cell r="L362"/>
          <cell r="M362"/>
          <cell r="N362"/>
          <cell r="O362"/>
        </row>
        <row r="363">
          <cell r="D363"/>
          <cell r="E363"/>
          <cell r="F363"/>
          <cell r="G363"/>
          <cell r="H363"/>
          <cell r="I363"/>
          <cell r="J363"/>
          <cell r="K363"/>
          <cell r="L363"/>
          <cell r="M363"/>
          <cell r="N363"/>
          <cell r="O363"/>
        </row>
        <row r="364">
          <cell r="D364"/>
          <cell r="E364"/>
          <cell r="F364"/>
          <cell r="G364"/>
          <cell r="H364"/>
          <cell r="I364"/>
          <cell r="J364"/>
          <cell r="K364"/>
          <cell r="L364"/>
          <cell r="M364"/>
          <cell r="N364"/>
          <cell r="O364"/>
        </row>
        <row r="365">
          <cell r="D365"/>
          <cell r="E365"/>
          <cell r="F365"/>
          <cell r="G365"/>
          <cell r="H365"/>
          <cell r="I365"/>
          <cell r="J365"/>
          <cell r="K365"/>
          <cell r="L365"/>
          <cell r="M365"/>
          <cell r="N365"/>
          <cell r="O365"/>
        </row>
        <row r="366">
          <cell r="D366"/>
          <cell r="E366"/>
          <cell r="F366"/>
          <cell r="G366"/>
          <cell r="H366"/>
          <cell r="I366"/>
          <cell r="J366"/>
          <cell r="K366"/>
          <cell r="L366"/>
          <cell r="M366"/>
          <cell r="N366"/>
          <cell r="O366"/>
        </row>
        <row r="367">
          <cell r="D367"/>
          <cell r="E367"/>
          <cell r="F367"/>
          <cell r="G367"/>
          <cell r="H367"/>
          <cell r="I367"/>
          <cell r="J367"/>
          <cell r="K367"/>
          <cell r="L367"/>
          <cell r="M367"/>
          <cell r="N367"/>
          <cell r="O367"/>
        </row>
        <row r="368">
          <cell r="D368"/>
          <cell r="E368"/>
          <cell r="F368"/>
          <cell r="G368"/>
          <cell r="H368"/>
          <cell r="I368"/>
          <cell r="J368"/>
          <cell r="K368"/>
          <cell r="L368"/>
          <cell r="M368"/>
          <cell r="N368"/>
          <cell r="O368"/>
        </row>
        <row r="369">
          <cell r="D369"/>
          <cell r="E369"/>
          <cell r="F369"/>
          <cell r="G369"/>
          <cell r="H369"/>
          <cell r="I369"/>
          <cell r="J369"/>
          <cell r="K369"/>
          <cell r="L369"/>
          <cell r="M369"/>
          <cell r="N369"/>
          <cell r="O369"/>
        </row>
        <row r="370">
          <cell r="D370"/>
          <cell r="E370"/>
          <cell r="F370"/>
          <cell r="G370"/>
          <cell r="H370"/>
          <cell r="I370"/>
          <cell r="J370"/>
          <cell r="K370"/>
          <cell r="L370"/>
          <cell r="M370"/>
          <cell r="N370"/>
          <cell r="O370"/>
        </row>
        <row r="371">
          <cell r="D371"/>
          <cell r="E371"/>
          <cell r="F371"/>
          <cell r="G371"/>
          <cell r="H371"/>
          <cell r="I371"/>
          <cell r="J371"/>
          <cell r="K371"/>
          <cell r="L371"/>
          <cell r="M371"/>
          <cell r="N371"/>
          <cell r="O371"/>
        </row>
        <row r="372">
          <cell r="D372"/>
          <cell r="E372"/>
          <cell r="F372"/>
          <cell r="G372"/>
          <cell r="H372"/>
          <cell r="I372"/>
          <cell r="J372"/>
          <cell r="K372"/>
          <cell r="L372"/>
          <cell r="M372"/>
          <cell r="N372"/>
          <cell r="O372"/>
        </row>
        <row r="373">
          <cell r="D373"/>
          <cell r="E373"/>
          <cell r="F373"/>
          <cell r="G373"/>
          <cell r="H373"/>
          <cell r="I373"/>
          <cell r="J373"/>
          <cell r="K373"/>
          <cell r="L373"/>
          <cell r="M373"/>
          <cell r="N373"/>
          <cell r="O373"/>
        </row>
        <row r="374">
          <cell r="D374"/>
          <cell r="E374"/>
          <cell r="F374"/>
          <cell r="G374"/>
          <cell r="H374"/>
          <cell r="I374"/>
          <cell r="J374"/>
          <cell r="K374"/>
          <cell r="L374"/>
          <cell r="M374"/>
          <cell r="N374"/>
          <cell r="O374"/>
        </row>
        <row r="375">
          <cell r="D375"/>
          <cell r="E375"/>
          <cell r="F375"/>
          <cell r="G375"/>
          <cell r="H375"/>
          <cell r="I375"/>
          <cell r="J375"/>
          <cell r="K375"/>
          <cell r="L375"/>
          <cell r="M375"/>
          <cell r="N375"/>
          <cell r="O375"/>
        </row>
        <row r="376">
          <cell r="D376"/>
          <cell r="E376"/>
          <cell r="F376"/>
          <cell r="G376"/>
          <cell r="H376"/>
          <cell r="I376"/>
          <cell r="J376"/>
          <cell r="K376"/>
          <cell r="L376"/>
          <cell r="M376"/>
          <cell r="N376"/>
          <cell r="O376"/>
        </row>
        <row r="377">
          <cell r="D377"/>
          <cell r="E377"/>
          <cell r="F377"/>
          <cell r="G377"/>
          <cell r="H377"/>
          <cell r="I377"/>
          <cell r="J377"/>
          <cell r="K377"/>
          <cell r="L377"/>
          <cell r="M377"/>
          <cell r="N377"/>
          <cell r="O377"/>
        </row>
        <row r="378">
          <cell r="D378"/>
          <cell r="E378"/>
          <cell r="F378"/>
          <cell r="G378"/>
          <cell r="H378"/>
          <cell r="I378"/>
          <cell r="J378"/>
          <cell r="K378"/>
          <cell r="L378"/>
          <cell r="M378"/>
          <cell r="N378"/>
          <cell r="O378"/>
        </row>
        <row r="379">
          <cell r="D379"/>
          <cell r="E379"/>
          <cell r="F379"/>
          <cell r="G379"/>
          <cell r="H379"/>
          <cell r="I379"/>
          <cell r="J379"/>
          <cell r="K379"/>
          <cell r="L379"/>
          <cell r="M379"/>
          <cell r="N379"/>
          <cell r="O379"/>
        </row>
        <row r="380">
          <cell r="D380"/>
          <cell r="E380"/>
          <cell r="F380"/>
          <cell r="G380"/>
          <cell r="H380"/>
          <cell r="I380"/>
          <cell r="J380"/>
          <cell r="K380"/>
          <cell r="L380"/>
          <cell r="M380"/>
          <cell r="N380"/>
          <cell r="O380"/>
        </row>
        <row r="381">
          <cell r="D381"/>
          <cell r="E381"/>
          <cell r="F381"/>
          <cell r="G381"/>
          <cell r="H381"/>
          <cell r="I381"/>
          <cell r="J381"/>
          <cell r="K381"/>
          <cell r="L381"/>
          <cell r="M381"/>
          <cell r="N381"/>
          <cell r="O381"/>
        </row>
        <row r="382">
          <cell r="D382"/>
          <cell r="E382"/>
          <cell r="F382"/>
          <cell r="G382"/>
          <cell r="H382"/>
          <cell r="I382"/>
          <cell r="J382"/>
          <cell r="K382"/>
          <cell r="L382"/>
          <cell r="M382"/>
          <cell r="N382"/>
          <cell r="O382"/>
        </row>
        <row r="383">
          <cell r="D383"/>
          <cell r="E383"/>
          <cell r="F383"/>
          <cell r="G383"/>
          <cell r="H383"/>
          <cell r="I383"/>
          <cell r="J383"/>
          <cell r="K383"/>
          <cell r="L383"/>
          <cell r="M383"/>
          <cell r="N383"/>
          <cell r="O383"/>
        </row>
        <row r="384">
          <cell r="D384"/>
          <cell r="E384"/>
          <cell r="F384"/>
          <cell r="G384"/>
          <cell r="H384"/>
          <cell r="I384"/>
          <cell r="J384"/>
          <cell r="K384"/>
          <cell r="L384"/>
          <cell r="M384"/>
          <cell r="N384"/>
          <cell r="O384"/>
        </row>
        <row r="385">
          <cell r="D385"/>
          <cell r="E385"/>
          <cell r="F385"/>
          <cell r="G385"/>
          <cell r="H385"/>
          <cell r="I385"/>
          <cell r="J385"/>
          <cell r="K385"/>
          <cell r="L385"/>
          <cell r="M385"/>
          <cell r="N385"/>
          <cell r="O385"/>
        </row>
        <row r="386">
          <cell r="D386"/>
          <cell r="E386"/>
          <cell r="F386"/>
          <cell r="G386"/>
          <cell r="H386"/>
          <cell r="I386"/>
          <cell r="J386"/>
          <cell r="K386"/>
          <cell r="L386"/>
          <cell r="M386"/>
          <cell r="N386"/>
          <cell r="O386"/>
        </row>
        <row r="387">
          <cell r="D387"/>
          <cell r="E387"/>
          <cell r="F387"/>
          <cell r="G387"/>
          <cell r="H387"/>
          <cell r="I387"/>
          <cell r="J387"/>
          <cell r="K387"/>
          <cell r="L387"/>
          <cell r="M387"/>
          <cell r="N387"/>
          <cell r="O387"/>
        </row>
      </sheetData>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ONE"/>
      <sheetName val="Year TWO"/>
      <sheetName val="5 Year"/>
      <sheetName val="CF0"/>
      <sheetName val="CF1"/>
      <sheetName val="Caoital"/>
      <sheetName val="IS2"/>
      <sheetName val="IS4"/>
      <sheetName val="Rev-DC"/>
      <sheetName val="Rev-Fed"/>
      <sheetName val="Rev-Fed2"/>
      <sheetName val="Rev-Oth"/>
      <sheetName val="Exp-Per"/>
      <sheetName val="Exp-Stu"/>
      <sheetName val="Exp-Ofc"/>
      <sheetName val="Exp-Occ"/>
      <sheetName val="Exp-Gen"/>
      <sheetName val="P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8">
          <cell r="C8">
            <v>1.03</v>
          </cell>
        </row>
      </sheetData>
      <sheetData sheetId="13" refreshError="1"/>
      <sheetData sheetId="14" refreshError="1"/>
      <sheetData sheetId="15" refreshError="1"/>
      <sheetData sheetId="16" refreshError="1"/>
      <sheetData sheetId="17" refreshError="1">
        <row r="55">
          <cell r="C55">
            <v>0</v>
          </cell>
        </row>
        <row r="115">
          <cell r="C115">
            <v>0.8</v>
          </cell>
          <cell r="D115">
            <v>0.8</v>
          </cell>
          <cell r="E115">
            <v>0.8</v>
          </cell>
          <cell r="F115">
            <v>0.8</v>
          </cell>
          <cell r="G115">
            <v>0.8</v>
          </cell>
          <cell r="H115">
            <v>0.8</v>
          </cell>
        </row>
        <row r="126">
          <cell r="C126">
            <v>0.01</v>
          </cell>
          <cell r="D126">
            <v>0.4</v>
          </cell>
        </row>
        <row r="127">
          <cell r="C127">
            <v>0.2</v>
          </cell>
          <cell r="D127">
            <v>0.5</v>
          </cell>
        </row>
        <row r="128">
          <cell r="C128">
            <v>0.35</v>
          </cell>
          <cell r="D128">
            <v>0.6</v>
          </cell>
        </row>
        <row r="129">
          <cell r="C129">
            <v>0.5</v>
          </cell>
          <cell r="D129">
            <v>0.8</v>
          </cell>
        </row>
        <row r="131">
          <cell r="C131">
            <v>0.75</v>
          </cell>
          <cell r="D131">
            <v>0.9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sheetName val="Cash Flow"/>
      <sheetName val="Dashboard"/>
      <sheetName val="III.b. Detailed Staffing Roster"/>
      <sheetName val="Chart Data"/>
      <sheetName val="Powerpoint Charts"/>
      <sheetName val="YTD BS"/>
      <sheetName val="PCSB IS"/>
      <sheetName val="PCSB BS"/>
      <sheetName val="I. Enrollment"/>
      <sheetName val="II.a. Revenue-Statutory Funding"/>
      <sheetName val="II.b. Revenue"/>
      <sheetName val="III. Staffing"/>
      <sheetName val="FY15 Staffing"/>
      <sheetName val="FY15 Staffing - Presentation"/>
      <sheetName val="IV. Facilities"/>
      <sheetName val="Loans"/>
      <sheetName val="V. Other Expenses"/>
      <sheetName val="V.a Actuals"/>
      <sheetName val="VI. Depreciation"/>
      <sheetName val="FY15 Forecast"/>
      <sheetName val="Cash Flow Projection"/>
      <sheetName val="Enrollment"/>
      <sheetName val="5 Year Budget"/>
      <sheetName val="5 Year Budget Detailed"/>
      <sheetName val="Comparables"/>
      <sheetName val="Program Budgets"/>
      <sheetName val="Balance Sheet"/>
      <sheetName val="PCSB GPA"/>
      <sheetName val="Start-up Budget"/>
      <sheetName val="Start-up Cash Flow"/>
      <sheetName val="Two Year Op-Year ONE"/>
      <sheetName val="Two Year Op-Year TWO"/>
      <sheetName val="5 Year Charter Ap Budget"/>
      <sheetName val="Capital Budget"/>
      <sheetName val="Charter App - Cash Flow"/>
      <sheetName val="Source of Funds"/>
      <sheetName val="Budget Charts"/>
      <sheetName val="Master"/>
      <sheetName val="Categories"/>
      <sheetName val="Calendar"/>
      <sheetName val="Bridge-Account to Summary"/>
      <sheetName val="FY15 Budget - APPROVED"/>
      <sheetName val="Cash Flow - BUDGET"/>
      <sheetName val="Jul BS"/>
      <sheetName val="Aug BS"/>
      <sheetName val="Sep BS"/>
      <sheetName val="Oct BS"/>
      <sheetName val="Nov BS"/>
      <sheetName val="Dec 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73">
          <cell r="G173">
            <v>1</v>
          </cell>
          <cell r="H173">
            <v>1.03</v>
          </cell>
          <cell r="I173">
            <v>1.0609</v>
          </cell>
          <cell r="J173">
            <v>1.092727</v>
          </cell>
          <cell r="K173">
            <v>1.1255088100000001</v>
          </cell>
          <cell r="L173">
            <v>1.1592740743000001</v>
          </cell>
          <cell r="M173">
            <v>1.1940522965290001</v>
          </cell>
          <cell r="N173">
            <v>1.2298738654248702</v>
          </cell>
          <cell r="O173">
            <v>1.2667700813876164</v>
          </cell>
          <cell r="P173">
            <v>1.3047731838292449</v>
          </cell>
          <cell r="Q173">
            <v>1.3439163793441222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puts"/>
    </sheetNames>
    <sheetDataSet>
      <sheetData sheetId="0" refreshError="1"/>
      <sheetData sheetId="1">
        <row r="28">
          <cell r="D28">
            <v>0.09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ollment"/>
      <sheetName val="Annual Budget"/>
      <sheetName val="POP"/>
      <sheetName val="Report-PCSB-IS"/>
      <sheetName val="Report-PCSB-CF"/>
      <sheetName val="Staff"/>
      <sheetName val="References"/>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49261-A3F2-409D-9213-C7F6D11BCFFF}">
  <sheetPr>
    <tabColor theme="3" tint="0.39997558519241921"/>
    <pageSetUpPr fitToPage="1"/>
  </sheetPr>
  <dimension ref="A1:F67"/>
  <sheetViews>
    <sheetView showGridLines="0" zoomScale="150" zoomScaleNormal="150" zoomScaleSheetLayoutView="115" zoomScalePageLayoutView="115" workbookViewId="0">
      <pane ySplit="5" topLeftCell="A6" activePane="bottomLeft" state="frozen"/>
      <selection pane="bottomLeft" activeCell="A6" sqref="A6:XFD6"/>
    </sheetView>
  </sheetViews>
  <sheetFormatPr baseColWidth="10" defaultColWidth="7.5" defaultRowHeight="13" x14ac:dyDescent="0.15"/>
  <cols>
    <col min="1" max="1" width="31.5" style="4" customWidth="1"/>
    <col min="2" max="3" width="15.6640625" style="2" customWidth="1"/>
    <col min="4" max="4" width="15.6640625" style="3" customWidth="1"/>
    <col min="5" max="5" width="12" style="4" bestFit="1" customWidth="1"/>
    <col min="6" max="6" width="11.1640625" style="4" bestFit="1" customWidth="1"/>
    <col min="7" max="16384" width="7.5" style="4"/>
  </cols>
  <sheetData>
    <row r="1" spans="1:4" x14ac:dyDescent="0.15">
      <c r="A1" s="1" t="s">
        <v>0</v>
      </c>
    </row>
    <row r="2" spans="1:4" x14ac:dyDescent="0.15">
      <c r="A2" s="4" t="s">
        <v>127</v>
      </c>
    </row>
    <row r="3" spans="1:4" x14ac:dyDescent="0.15">
      <c r="A3" s="5"/>
      <c r="B3" s="6"/>
      <c r="C3" s="6"/>
      <c r="D3" s="7"/>
    </row>
    <row r="4" spans="1:4" ht="31.5" customHeight="1" x14ac:dyDescent="0.15">
      <c r="A4" s="78" t="s">
        <v>1</v>
      </c>
      <c r="B4" s="80" t="s">
        <v>2</v>
      </c>
      <c r="C4" s="80" t="s">
        <v>3</v>
      </c>
      <c r="D4" s="81" t="s">
        <v>4</v>
      </c>
    </row>
    <row r="5" spans="1:4" ht="16.5" customHeight="1" x14ac:dyDescent="0.15">
      <c r="A5" s="79"/>
      <c r="B5" s="80"/>
      <c r="C5" s="80"/>
      <c r="D5" s="81"/>
    </row>
    <row r="6" spans="1:4" ht="12.75" customHeight="1" x14ac:dyDescent="0.15">
      <c r="A6" s="8" t="s">
        <v>5</v>
      </c>
      <c r="B6" s="9">
        <v>0</v>
      </c>
      <c r="C6" s="9">
        <v>0</v>
      </c>
      <c r="D6" s="10"/>
    </row>
    <row r="7" spans="1:4" ht="12.75" customHeight="1" x14ac:dyDescent="0.15">
      <c r="A7" s="8" t="s">
        <v>6</v>
      </c>
      <c r="B7" s="9">
        <v>0</v>
      </c>
      <c r="C7" s="9">
        <v>0</v>
      </c>
      <c r="D7" s="10"/>
    </row>
    <row r="8" spans="1:4" ht="12.75" customHeight="1" x14ac:dyDescent="0.15">
      <c r="A8" s="8" t="s">
        <v>7</v>
      </c>
      <c r="B8" s="9">
        <v>0</v>
      </c>
      <c r="C8" s="9">
        <v>0</v>
      </c>
      <c r="D8" s="10"/>
    </row>
    <row r="9" spans="1:4" ht="12.75" customHeight="1" x14ac:dyDescent="0.15">
      <c r="A9" s="8" t="s">
        <v>8</v>
      </c>
      <c r="B9" s="9">
        <v>0</v>
      </c>
      <c r="C9" s="9">
        <v>0</v>
      </c>
      <c r="D9" s="10"/>
    </row>
    <row r="10" spans="1:4" ht="12.75" customHeight="1" x14ac:dyDescent="0.15">
      <c r="A10" s="8" t="s">
        <v>9</v>
      </c>
      <c r="B10" s="9">
        <v>0</v>
      </c>
      <c r="C10" s="9">
        <v>0</v>
      </c>
      <c r="D10" s="10"/>
    </row>
    <row r="11" spans="1:4" ht="12.75" customHeight="1" x14ac:dyDescent="0.15">
      <c r="A11" s="8" t="s">
        <v>10</v>
      </c>
      <c r="B11" s="9">
        <v>0</v>
      </c>
      <c r="C11" s="9">
        <v>0</v>
      </c>
      <c r="D11" s="10"/>
    </row>
    <row r="12" spans="1:4" ht="12.75" customHeight="1" x14ac:dyDescent="0.15">
      <c r="A12" s="8" t="s">
        <v>11</v>
      </c>
      <c r="B12" s="9">
        <v>0</v>
      </c>
      <c r="C12" s="9">
        <v>0</v>
      </c>
      <c r="D12" s="10"/>
    </row>
    <row r="13" spans="1:4" ht="12.75" customHeight="1" x14ac:dyDescent="0.15">
      <c r="A13" s="8" t="s">
        <v>12</v>
      </c>
      <c r="B13" s="9">
        <v>10</v>
      </c>
      <c r="C13" s="9">
        <v>15</v>
      </c>
      <c r="D13" s="10"/>
    </row>
    <row r="14" spans="1:4" ht="12.75" customHeight="1" x14ac:dyDescent="0.15">
      <c r="A14" s="11" t="s">
        <v>13</v>
      </c>
      <c r="B14" s="9">
        <v>29</v>
      </c>
      <c r="C14" s="9">
        <v>35</v>
      </c>
      <c r="D14" s="10"/>
    </row>
    <row r="15" spans="1:4" ht="12.75" customHeight="1" x14ac:dyDescent="0.15">
      <c r="A15" s="11" t="s">
        <v>14</v>
      </c>
      <c r="B15" s="9">
        <v>36</v>
      </c>
      <c r="C15" s="9">
        <v>33</v>
      </c>
      <c r="D15" s="10"/>
    </row>
    <row r="16" spans="1:4" ht="12.75" customHeight="1" x14ac:dyDescent="0.15">
      <c r="A16" s="11" t="s">
        <v>15</v>
      </c>
      <c r="B16" s="9">
        <v>27</v>
      </c>
      <c r="C16" s="9">
        <v>32</v>
      </c>
      <c r="D16" s="10"/>
    </row>
    <row r="17" spans="1:4" ht="12.75" customHeight="1" x14ac:dyDescent="0.15">
      <c r="A17" s="8" t="s">
        <v>16</v>
      </c>
      <c r="B17" s="9">
        <v>0</v>
      </c>
      <c r="C17" s="9">
        <v>0</v>
      </c>
      <c r="D17" s="10"/>
    </row>
    <row r="18" spans="1:4" ht="12.75" customHeight="1" x14ac:dyDescent="0.15">
      <c r="A18" s="8" t="s">
        <v>17</v>
      </c>
      <c r="B18" s="9">
        <v>0</v>
      </c>
      <c r="C18" s="9">
        <v>0</v>
      </c>
      <c r="D18" s="10"/>
    </row>
    <row r="19" spans="1:4" ht="12.75" customHeight="1" x14ac:dyDescent="0.15">
      <c r="A19" s="8" t="s">
        <v>18</v>
      </c>
      <c r="B19" s="9">
        <v>0</v>
      </c>
      <c r="C19" s="9">
        <v>0</v>
      </c>
      <c r="D19" s="10"/>
    </row>
    <row r="20" spans="1:4" ht="12.75" customHeight="1" x14ac:dyDescent="0.15">
      <c r="A20" s="8" t="s">
        <v>19</v>
      </c>
      <c r="B20" s="9">
        <v>0</v>
      </c>
      <c r="C20" s="9">
        <v>0</v>
      </c>
      <c r="D20" s="10"/>
    </row>
    <row r="21" spans="1:4" ht="12.75" customHeight="1" x14ac:dyDescent="0.15">
      <c r="A21" s="8" t="s">
        <v>20</v>
      </c>
      <c r="B21" s="9">
        <v>0</v>
      </c>
      <c r="C21" s="9">
        <v>0</v>
      </c>
      <c r="D21" s="10"/>
    </row>
    <row r="22" spans="1:4" ht="12.75" customHeight="1" x14ac:dyDescent="0.15">
      <c r="A22" s="8" t="s">
        <v>21</v>
      </c>
      <c r="B22" s="9">
        <v>0</v>
      </c>
      <c r="C22" s="9">
        <v>0</v>
      </c>
      <c r="D22" s="10"/>
    </row>
    <row r="23" spans="1:4" ht="13.5" customHeight="1" x14ac:dyDescent="0.15">
      <c r="A23" s="11" t="s">
        <v>22</v>
      </c>
      <c r="B23" s="9">
        <v>0</v>
      </c>
      <c r="C23" s="9">
        <v>0</v>
      </c>
      <c r="D23" s="10"/>
    </row>
    <row r="24" spans="1:4" x14ac:dyDescent="0.15">
      <c r="A24" s="12" t="s">
        <v>23</v>
      </c>
      <c r="B24" s="13">
        <f>SUM(B6:B23)</f>
        <v>102</v>
      </c>
      <c r="C24" s="13">
        <f>SUM(C6:C23)</f>
        <v>115</v>
      </c>
      <c r="D24" s="14">
        <f>SUM(D6:D23)</f>
        <v>0</v>
      </c>
    </row>
    <row r="25" spans="1:4" x14ac:dyDescent="0.15">
      <c r="A25" s="15"/>
      <c r="B25" s="16"/>
      <c r="D25" s="17"/>
    </row>
    <row r="26" spans="1:4" ht="28" x14ac:dyDescent="0.15">
      <c r="A26" s="12" t="s">
        <v>24</v>
      </c>
      <c r="B26" s="18" t="str">
        <f>B4</f>
        <v>Previous Year's Enrollment</v>
      </c>
      <c r="C26" s="18" t="str">
        <f>C4</f>
        <v>Budgeted Enrollment</v>
      </c>
      <c r="D26" s="19" t="str">
        <f>D4</f>
        <v>Audited Enrollment</v>
      </c>
    </row>
    <row r="27" spans="1:4" ht="20.25" customHeight="1" x14ac:dyDescent="0.15">
      <c r="A27" s="8" t="s">
        <v>25</v>
      </c>
      <c r="B27" s="9">
        <v>4</v>
      </c>
      <c r="C27" s="9">
        <v>13</v>
      </c>
      <c r="D27" s="10"/>
    </row>
    <row r="28" spans="1:4" ht="12.75" customHeight="1" x14ac:dyDescent="0.15">
      <c r="A28" s="8" t="s">
        <v>26</v>
      </c>
      <c r="B28" s="9">
        <v>5</v>
      </c>
      <c r="C28" s="9">
        <v>6</v>
      </c>
      <c r="D28" s="10"/>
    </row>
    <row r="29" spans="1:4" ht="12.75" customHeight="1" x14ac:dyDescent="0.15">
      <c r="A29" s="8" t="s">
        <v>27</v>
      </c>
      <c r="B29" s="9">
        <v>20</v>
      </c>
      <c r="C29" s="9">
        <v>24</v>
      </c>
      <c r="D29" s="10"/>
    </row>
    <row r="30" spans="1:4" ht="12.75" customHeight="1" x14ac:dyDescent="0.15">
      <c r="A30" s="8" t="s">
        <v>28</v>
      </c>
      <c r="B30" s="9">
        <v>14</v>
      </c>
      <c r="C30" s="9">
        <v>15</v>
      </c>
      <c r="D30" s="10"/>
    </row>
    <row r="31" spans="1:4" ht="13.5" customHeight="1" x14ac:dyDescent="0.15">
      <c r="A31" s="12" t="s">
        <v>29</v>
      </c>
      <c r="B31" s="13">
        <f>SUM(B27:B30)</f>
        <v>43</v>
      </c>
      <c r="C31" s="13">
        <f>SUM(C27:C30)</f>
        <v>58</v>
      </c>
      <c r="D31" s="14">
        <f>SUM(D27:D30)</f>
        <v>0</v>
      </c>
    </row>
    <row r="32" spans="1:4" ht="13.5" customHeight="1" x14ac:dyDescent="0.15">
      <c r="A32" s="20"/>
      <c r="D32" s="17"/>
    </row>
    <row r="33" spans="1:6" x14ac:dyDescent="0.15">
      <c r="A33" s="21"/>
      <c r="D33" s="17"/>
    </row>
    <row r="34" spans="1:6" ht="32.25" customHeight="1" x14ac:dyDescent="0.15">
      <c r="A34" s="22" t="s">
        <v>30</v>
      </c>
      <c r="B34" s="18" t="str">
        <f>B26</f>
        <v>Previous Year's Enrollment</v>
      </c>
      <c r="C34" s="18" t="str">
        <f>C26</f>
        <v>Budgeted Enrollment</v>
      </c>
      <c r="D34" s="19" t="str">
        <f>D26</f>
        <v>Audited Enrollment</v>
      </c>
    </row>
    <row r="35" spans="1:6" ht="21.75" customHeight="1" x14ac:dyDescent="0.15">
      <c r="A35" s="22" t="s">
        <v>31</v>
      </c>
      <c r="B35" s="23">
        <f>[5]POP!K103</f>
        <v>0</v>
      </c>
      <c r="C35" s="23">
        <f>[5]POP!L103</f>
        <v>0</v>
      </c>
      <c r="D35" s="24"/>
    </row>
    <row r="36" spans="1:6" x14ac:dyDescent="0.15">
      <c r="A36" s="20"/>
      <c r="D36" s="17"/>
    </row>
    <row r="37" spans="1:6" ht="12.75" customHeight="1" x14ac:dyDescent="0.15">
      <c r="A37" s="22" t="s">
        <v>32</v>
      </c>
      <c r="B37" s="18" t="str">
        <f>B34</f>
        <v>Previous Year's Enrollment</v>
      </c>
      <c r="C37" s="18" t="str">
        <f>C34</f>
        <v>Budgeted Enrollment</v>
      </c>
      <c r="D37" s="19" t="str">
        <f>D34</f>
        <v>Audited Enrollment</v>
      </c>
    </row>
    <row r="38" spans="1:6" ht="12.75" customHeight="1" x14ac:dyDescent="0.15">
      <c r="A38" s="25" t="s">
        <v>33</v>
      </c>
      <c r="B38" s="9">
        <v>4</v>
      </c>
      <c r="C38" s="9">
        <v>13</v>
      </c>
      <c r="D38" s="10"/>
    </row>
    <row r="39" spans="1:6" ht="12.75" customHeight="1" x14ac:dyDescent="0.15">
      <c r="A39" s="25" t="s">
        <v>34</v>
      </c>
      <c r="B39" s="9">
        <v>5</v>
      </c>
      <c r="C39" s="9">
        <v>6</v>
      </c>
      <c r="D39" s="10"/>
    </row>
    <row r="40" spans="1:6" ht="12.75" customHeight="1" x14ac:dyDescent="0.15">
      <c r="A40" s="25" t="s">
        <v>35</v>
      </c>
      <c r="B40" s="9">
        <v>20</v>
      </c>
      <c r="C40" s="9">
        <v>24</v>
      </c>
      <c r="D40" s="10"/>
      <c r="F40" s="26"/>
    </row>
    <row r="41" spans="1:6" ht="12.75" customHeight="1" x14ac:dyDescent="0.15">
      <c r="A41" s="25" t="s">
        <v>36</v>
      </c>
      <c r="B41" s="9">
        <v>13</v>
      </c>
      <c r="C41" s="9">
        <v>15</v>
      </c>
      <c r="D41" s="10"/>
      <c r="F41" s="26"/>
    </row>
    <row r="42" spans="1:6" ht="13.5" customHeight="1" x14ac:dyDescent="0.15">
      <c r="A42" s="27" t="s">
        <v>37</v>
      </c>
      <c r="B42" s="13">
        <f>SUM(B38:B41)</f>
        <v>42</v>
      </c>
      <c r="C42" s="13">
        <f>SUM(C38:C41)</f>
        <v>58</v>
      </c>
      <c r="D42" s="14">
        <f>SUM(D38:D41)</f>
        <v>0</v>
      </c>
      <c r="F42" s="26"/>
    </row>
    <row r="43" spans="1:6" ht="13.5" customHeight="1" x14ac:dyDescent="0.15">
      <c r="A43" s="15"/>
      <c r="C43" s="28"/>
      <c r="D43" s="29"/>
      <c r="F43" s="26"/>
    </row>
    <row r="44" spans="1:6" ht="28" x14ac:dyDescent="0.15">
      <c r="A44" s="30" t="s">
        <v>38</v>
      </c>
      <c r="B44" s="18" t="str">
        <f>B34</f>
        <v>Previous Year's Enrollment</v>
      </c>
      <c r="C44" s="18" t="str">
        <f>C34</f>
        <v>Budgeted Enrollment</v>
      </c>
      <c r="D44" s="19" t="str">
        <f>D34</f>
        <v>Audited Enrollment</v>
      </c>
      <c r="F44" s="26"/>
    </row>
    <row r="45" spans="1:6" ht="13.5" customHeight="1" x14ac:dyDescent="0.15">
      <c r="A45" s="22" t="s">
        <v>39</v>
      </c>
      <c r="B45" s="23">
        <f>[5]POP!K116</f>
        <v>0</v>
      </c>
      <c r="C45" s="23">
        <f>[5]POP!L116</f>
        <v>0</v>
      </c>
      <c r="D45" s="24"/>
      <c r="F45" s="26"/>
    </row>
    <row r="46" spans="1:6" ht="13.5" customHeight="1" x14ac:dyDescent="0.15">
      <c r="A46" s="20"/>
      <c r="C46" s="31"/>
      <c r="D46" s="32"/>
      <c r="F46" s="26"/>
    </row>
    <row r="47" spans="1:6" ht="12.75" customHeight="1" x14ac:dyDescent="0.15">
      <c r="A47" s="25" t="s">
        <v>40</v>
      </c>
      <c r="B47" s="18" t="str">
        <f>B44</f>
        <v>Previous Year's Enrollment</v>
      </c>
      <c r="C47" s="18" t="str">
        <f>C44</f>
        <v>Budgeted Enrollment</v>
      </c>
      <c r="D47" s="19" t="str">
        <f>D44</f>
        <v>Audited Enrollment</v>
      </c>
      <c r="F47" s="26"/>
    </row>
    <row r="48" spans="1:6" ht="13.5" customHeight="1" x14ac:dyDescent="0.15">
      <c r="A48" s="22" t="s">
        <v>40</v>
      </c>
      <c r="B48" s="23">
        <v>99</v>
      </c>
      <c r="C48" s="23">
        <v>115</v>
      </c>
      <c r="D48" s="24"/>
      <c r="F48" s="26"/>
    </row>
    <row r="49" spans="1:6" x14ac:dyDescent="0.15">
      <c r="A49" s="20"/>
      <c r="C49" s="31"/>
      <c r="D49" s="32"/>
      <c r="F49" s="26"/>
    </row>
    <row r="50" spans="1:6" ht="12.75" customHeight="1" x14ac:dyDescent="0.15">
      <c r="A50" s="22" t="s">
        <v>41</v>
      </c>
      <c r="B50" s="18" t="str">
        <f>B47</f>
        <v>Previous Year's Enrollment</v>
      </c>
      <c r="C50" s="18" t="str">
        <f>C47</f>
        <v>Budgeted Enrollment</v>
      </c>
      <c r="D50" s="19" t="str">
        <f>D47</f>
        <v>Audited Enrollment</v>
      </c>
      <c r="F50" s="26"/>
    </row>
    <row r="51" spans="1:6" ht="13.5" customHeight="1" x14ac:dyDescent="0.15">
      <c r="A51" s="22" t="s">
        <v>42</v>
      </c>
      <c r="B51" s="23">
        <v>82</v>
      </c>
      <c r="C51" s="23">
        <v>92</v>
      </c>
      <c r="D51" s="24"/>
      <c r="F51" s="26"/>
    </row>
    <row r="52" spans="1:6" x14ac:dyDescent="0.15">
      <c r="A52" s="20"/>
      <c r="B52" s="33"/>
      <c r="C52" s="33"/>
      <c r="D52" s="17"/>
      <c r="F52" s="26"/>
    </row>
    <row r="53" spans="1:6" ht="28" x14ac:dyDescent="0.15">
      <c r="A53" s="22" t="s">
        <v>43</v>
      </c>
      <c r="B53" s="18" t="str">
        <f>B44</f>
        <v>Previous Year's Enrollment</v>
      </c>
      <c r="C53" s="18" t="str">
        <f>C44</f>
        <v>Budgeted Enrollment</v>
      </c>
      <c r="D53" s="19" t="str">
        <f>D44</f>
        <v>Audited Enrollment</v>
      </c>
      <c r="F53" s="26"/>
    </row>
    <row r="54" spans="1:6" ht="12.75" customHeight="1" x14ac:dyDescent="0.15">
      <c r="A54" s="25" t="s">
        <v>44</v>
      </c>
      <c r="B54" s="9">
        <v>0</v>
      </c>
      <c r="C54" s="9">
        <v>0</v>
      </c>
      <c r="D54" s="10"/>
      <c r="F54" s="26"/>
    </row>
    <row r="55" spans="1:6" ht="12.75" customHeight="1" x14ac:dyDescent="0.15">
      <c r="A55" s="25" t="s">
        <v>45</v>
      </c>
      <c r="B55" s="9">
        <v>0</v>
      </c>
      <c r="C55" s="9">
        <v>0</v>
      </c>
      <c r="D55" s="10"/>
      <c r="F55" s="26"/>
    </row>
    <row r="56" spans="1:6" ht="12.75" customHeight="1" x14ac:dyDescent="0.15">
      <c r="A56" s="25" t="s">
        <v>46</v>
      </c>
      <c r="B56" s="9">
        <v>0</v>
      </c>
      <c r="C56" s="9">
        <v>0</v>
      </c>
      <c r="D56" s="10"/>
      <c r="F56" s="26"/>
    </row>
    <row r="57" spans="1:6" ht="12.75" customHeight="1" x14ac:dyDescent="0.15">
      <c r="A57" s="25" t="s">
        <v>47</v>
      </c>
      <c r="B57" s="9">
        <v>5</v>
      </c>
      <c r="C57" s="9">
        <v>5</v>
      </c>
      <c r="D57" s="10"/>
      <c r="F57" s="26"/>
    </row>
    <row r="58" spans="1:6" ht="14.25" customHeight="1" x14ac:dyDescent="0.15">
      <c r="A58" s="34" t="s">
        <v>48</v>
      </c>
      <c r="B58" s="13">
        <f>SUM(B54:B57)</f>
        <v>5</v>
      </c>
      <c r="C58" s="13">
        <f>SUM(C54:C57)</f>
        <v>5</v>
      </c>
      <c r="D58" s="14">
        <f>SUM(D54:D57)</f>
        <v>0</v>
      </c>
      <c r="F58" s="26"/>
    </row>
    <row r="59" spans="1:6" x14ac:dyDescent="0.15">
      <c r="A59" s="15"/>
      <c r="B59" s="33"/>
      <c r="D59" s="17"/>
      <c r="F59" s="26"/>
    </row>
    <row r="60" spans="1:6" x14ac:dyDescent="0.15">
      <c r="A60" s="35"/>
      <c r="D60" s="36"/>
      <c r="F60" s="26"/>
    </row>
    <row r="61" spans="1:6" x14ac:dyDescent="0.15">
      <c r="A61" s="37"/>
      <c r="B61" s="38"/>
      <c r="C61" s="38"/>
      <c r="D61" s="39"/>
      <c r="E61" s="26"/>
      <c r="F61" s="40"/>
    </row>
    <row r="62" spans="1:6" x14ac:dyDescent="0.15">
      <c r="F62" s="26"/>
    </row>
    <row r="63" spans="1:6" x14ac:dyDescent="0.15">
      <c r="F63" s="26"/>
    </row>
    <row r="64" spans="1:6" x14ac:dyDescent="0.15">
      <c r="F64" s="26"/>
    </row>
    <row r="65" spans="6:6" x14ac:dyDescent="0.15">
      <c r="F65" s="26"/>
    </row>
    <row r="66" spans="6:6" x14ac:dyDescent="0.15">
      <c r="F66" s="26"/>
    </row>
    <row r="67" spans="6:6" x14ac:dyDescent="0.15">
      <c r="F67" s="26"/>
    </row>
  </sheetData>
  <mergeCells count="4">
    <mergeCell ref="A4:A5"/>
    <mergeCell ref="B4:B5"/>
    <mergeCell ref="C4:C5"/>
    <mergeCell ref="D4:D5"/>
  </mergeCells>
  <pageMargins left="1.25" right="0.25" top="0.55000000000000004" bottom="0.43" header="0.25" footer="0.26"/>
  <pageSetup scale="9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7977C-6F72-4DD5-BEDE-A8D2DD3BA60D}">
  <sheetPr>
    <tabColor theme="3" tint="0.39997558519241921"/>
    <pageSetUpPr fitToPage="1"/>
  </sheetPr>
  <dimension ref="A1:Y64"/>
  <sheetViews>
    <sheetView showGridLines="0" tabSelected="1" zoomScale="150" zoomScaleNormal="150" zoomScaleSheetLayoutView="100" workbookViewId="0">
      <pane xSplit="3" ySplit="5" topLeftCell="D6" activePane="bottomRight" state="frozen"/>
      <selection pane="topRight" activeCell="D1" sqref="D1"/>
      <selection pane="bottomLeft" activeCell="A6" sqref="A6"/>
      <selection pane="bottomRight" activeCell="D6" sqref="D6"/>
    </sheetView>
  </sheetViews>
  <sheetFormatPr baseColWidth="10" defaultColWidth="9.1640625" defaultRowHeight="12.75" customHeight="1" x14ac:dyDescent="0.15"/>
  <cols>
    <col min="1" max="1" width="1.83203125" style="42" customWidth="1"/>
    <col min="2" max="2" width="45.83203125" style="42" bestFit="1" customWidth="1"/>
    <col min="3" max="3" width="2.83203125" style="42" customWidth="1"/>
    <col min="4" max="4" width="11.5" style="43" customWidth="1"/>
    <col min="5" max="5" width="2.6640625" style="42" customWidth="1"/>
    <col min="6" max="6" width="10.6640625" style="42" customWidth="1"/>
    <col min="7" max="7" width="2.6640625" style="42" customWidth="1"/>
    <col min="8" max="10" width="10.6640625" style="42" customWidth="1"/>
    <col min="11" max="11" width="12.5" style="42" bestFit="1" customWidth="1"/>
    <col min="12" max="14" width="10.6640625" style="42" customWidth="1"/>
    <col min="15" max="15" width="12.5" style="42" bestFit="1" customWidth="1"/>
    <col min="16" max="18" width="10.6640625" style="42" customWidth="1"/>
    <col min="19" max="19" width="12.5" style="42" bestFit="1" customWidth="1"/>
    <col min="20" max="21" width="10.6640625" style="42" customWidth="1"/>
    <col min="22" max="23" width="12.5" style="42" bestFit="1" customWidth="1"/>
    <col min="24" max="24" width="2.6640625" style="42" customWidth="1"/>
    <col min="25" max="25" width="14.83203125" style="42" customWidth="1"/>
    <col min="26" max="16384" width="9.1640625" style="42"/>
  </cols>
  <sheetData>
    <row r="1" spans="1:25" ht="12.75" customHeight="1" x14ac:dyDescent="0.15">
      <c r="A1" s="41" t="s">
        <v>126</v>
      </c>
      <c r="B1" s="41"/>
    </row>
    <row r="2" spans="1:25" ht="12.75" customHeight="1" x14ac:dyDescent="0.15">
      <c r="A2" s="42" t="s">
        <v>49</v>
      </c>
    </row>
    <row r="3" spans="1:25" ht="13" x14ac:dyDescent="0.15">
      <c r="A3" s="44"/>
      <c r="C3" s="44"/>
      <c r="D3" s="45"/>
      <c r="X3" s="44"/>
    </row>
    <row r="4" spans="1:25" ht="13" x14ac:dyDescent="0.15">
      <c r="C4" s="44"/>
      <c r="D4" s="46" t="s">
        <v>50</v>
      </c>
      <c r="E4" s="47"/>
      <c r="F4" s="47"/>
      <c r="G4" s="47"/>
      <c r="H4" s="48" t="s">
        <v>51</v>
      </c>
      <c r="I4" s="48" t="s">
        <v>52</v>
      </c>
      <c r="J4" s="48" t="s">
        <v>53</v>
      </c>
      <c r="K4" s="48" t="s">
        <v>54</v>
      </c>
      <c r="L4" s="48" t="s">
        <v>55</v>
      </c>
      <c r="M4" s="48" t="s">
        <v>56</v>
      </c>
      <c r="N4" s="48" t="s">
        <v>57</v>
      </c>
      <c r="O4" s="48" t="s">
        <v>58</v>
      </c>
      <c r="P4" s="48" t="s">
        <v>59</v>
      </c>
      <c r="Q4" s="48" t="s">
        <v>60</v>
      </c>
      <c r="R4" s="48" t="s">
        <v>61</v>
      </c>
      <c r="S4" s="48" t="s">
        <v>62</v>
      </c>
      <c r="T4" s="48" t="s">
        <v>63</v>
      </c>
      <c r="U4" s="48" t="s">
        <v>64</v>
      </c>
      <c r="V4" s="48" t="s">
        <v>65</v>
      </c>
      <c r="W4" s="48" t="s">
        <v>66</v>
      </c>
      <c r="X4" s="44"/>
      <c r="Y4" s="48" t="s">
        <v>67</v>
      </c>
    </row>
    <row r="5" spans="1:25" ht="13" x14ac:dyDescent="0.15">
      <c r="C5" s="44"/>
      <c r="D5" s="49" t="s">
        <v>68</v>
      </c>
      <c r="E5" s="50"/>
      <c r="F5" s="50"/>
      <c r="G5" s="50"/>
      <c r="H5" s="51" t="str">
        <f>D5</f>
        <v xml:space="preserve">   Projected</v>
      </c>
      <c r="I5" s="51" t="str">
        <f>H5</f>
        <v xml:space="preserve">   Projected</v>
      </c>
      <c r="J5" s="51" t="str">
        <f t="shared" ref="J5:W5" si="0">I5</f>
        <v xml:space="preserve">   Projected</v>
      </c>
      <c r="K5" s="51" t="str">
        <f t="shared" si="0"/>
        <v xml:space="preserve">   Projected</v>
      </c>
      <c r="L5" s="51" t="str">
        <f t="shared" si="0"/>
        <v xml:space="preserve">   Projected</v>
      </c>
      <c r="M5" s="51" t="str">
        <f t="shared" si="0"/>
        <v xml:space="preserve">   Projected</v>
      </c>
      <c r="N5" s="51" t="str">
        <f t="shared" si="0"/>
        <v xml:space="preserve">   Projected</v>
      </c>
      <c r="O5" s="51" t="str">
        <f t="shared" si="0"/>
        <v xml:space="preserve">   Projected</v>
      </c>
      <c r="P5" s="51" t="str">
        <f t="shared" si="0"/>
        <v xml:space="preserve">   Projected</v>
      </c>
      <c r="Q5" s="51" t="str">
        <f t="shared" si="0"/>
        <v xml:space="preserve">   Projected</v>
      </c>
      <c r="R5" s="51" t="str">
        <f t="shared" si="0"/>
        <v xml:space="preserve">   Projected</v>
      </c>
      <c r="S5" s="51" t="str">
        <f t="shared" si="0"/>
        <v xml:space="preserve">   Projected</v>
      </c>
      <c r="T5" s="51" t="str">
        <f t="shared" si="0"/>
        <v xml:space="preserve">   Projected</v>
      </c>
      <c r="U5" s="51" t="str">
        <f t="shared" si="0"/>
        <v xml:space="preserve">   Projected</v>
      </c>
      <c r="V5" s="51" t="str">
        <f t="shared" si="0"/>
        <v xml:space="preserve">   Projected</v>
      </c>
      <c r="W5" s="51" t="str">
        <f t="shared" si="0"/>
        <v xml:space="preserve">   Projected</v>
      </c>
      <c r="X5" s="44"/>
      <c r="Y5" s="51" t="s">
        <v>69</v>
      </c>
    </row>
    <row r="6" spans="1:25" ht="13" x14ac:dyDescent="0.15">
      <c r="A6" s="41" t="s">
        <v>70</v>
      </c>
      <c r="C6" s="44"/>
      <c r="X6" s="44"/>
    </row>
    <row r="7" spans="1:25" ht="13" x14ac:dyDescent="0.15">
      <c r="B7" s="42" t="s">
        <v>71</v>
      </c>
      <c r="C7" s="44"/>
      <c r="D7" s="9">
        <v>3471748.0500000003</v>
      </c>
      <c r="E7" s="33"/>
      <c r="F7" s="33"/>
      <c r="G7" s="33"/>
      <c r="H7" s="9">
        <v>296918.87239583331</v>
      </c>
      <c r="I7" s="9">
        <v>296918.87239583331</v>
      </c>
      <c r="J7" s="9">
        <v>296918.87239583331</v>
      </c>
      <c r="K7" s="33">
        <f>SUM(H7:J7)</f>
        <v>890756.6171875</v>
      </c>
      <c r="L7" s="9">
        <v>296918.87239583331</v>
      </c>
      <c r="M7" s="9">
        <v>296918.87239583331</v>
      </c>
      <c r="N7" s="9">
        <v>296918.87239583331</v>
      </c>
      <c r="O7" s="33">
        <f>SUM(L7:N7)</f>
        <v>890756.6171875</v>
      </c>
      <c r="P7" s="9">
        <v>296918.87239583331</v>
      </c>
      <c r="Q7" s="9">
        <v>296918.87239583331</v>
      </c>
      <c r="R7" s="9">
        <v>296918.87239583331</v>
      </c>
      <c r="S7" s="33">
        <f>SUM(P7:R7)</f>
        <v>890756.6171875</v>
      </c>
      <c r="T7" s="9">
        <v>296918.87239583331</v>
      </c>
      <c r="U7" s="9">
        <v>296918.87239583331</v>
      </c>
      <c r="V7" s="9">
        <v>296918.87239583331</v>
      </c>
      <c r="W7" s="33">
        <f>SUM(T7:V7)</f>
        <v>890756.6171875</v>
      </c>
      <c r="X7" s="52"/>
      <c r="Y7" s="53">
        <f>SUM(K7,O7,S7,W7)</f>
        <v>3563026.46875</v>
      </c>
    </row>
    <row r="8" spans="1:25" ht="13" x14ac:dyDescent="0.15">
      <c r="B8" s="42" t="s">
        <v>72</v>
      </c>
      <c r="C8" s="44"/>
      <c r="D8" s="9">
        <v>2533776.83</v>
      </c>
      <c r="E8" s="33"/>
      <c r="F8" s="33"/>
      <c r="G8" s="33"/>
      <c r="H8" s="9">
        <v>274166.341796875</v>
      </c>
      <c r="I8" s="9">
        <v>260688.39160156247</v>
      </c>
      <c r="J8" s="9">
        <v>274166.341796875</v>
      </c>
      <c r="K8" s="33">
        <f t="shared" ref="K8:K15" si="1">SUM(H8:J8)</f>
        <v>809021.0751953125</v>
      </c>
      <c r="L8" s="9">
        <v>260688.39160156247</v>
      </c>
      <c r="M8" s="9">
        <v>260688.39160156247</v>
      </c>
      <c r="N8" s="9">
        <v>260688.39160156247</v>
      </c>
      <c r="O8" s="33">
        <f t="shared" ref="O8:O15" si="2">SUM(L8:N8)</f>
        <v>782065.17480468738</v>
      </c>
      <c r="P8" s="9">
        <v>260688.39160156247</v>
      </c>
      <c r="Q8" s="9">
        <v>260688.39160156247</v>
      </c>
      <c r="R8" s="9">
        <v>260688.39160156247</v>
      </c>
      <c r="S8" s="33">
        <f t="shared" ref="S8:S15" si="3">SUM(P8:R8)</f>
        <v>782065.17480468738</v>
      </c>
      <c r="T8" s="9">
        <v>260688.39160156247</v>
      </c>
      <c r="U8" s="9">
        <v>260688.39160156247</v>
      </c>
      <c r="V8" s="9">
        <v>260688.39160156247</v>
      </c>
      <c r="W8" s="33">
        <f t="shared" ref="W8:W15" si="4">SUM(T8:V8)</f>
        <v>782065.17480468738</v>
      </c>
      <c r="X8" s="52"/>
      <c r="Y8" s="53">
        <f t="shared" ref="Y8:Y15" si="5">SUM(K8,O8,S8,W8)</f>
        <v>3155216.599609375</v>
      </c>
    </row>
    <row r="9" spans="1:25" ht="13" x14ac:dyDescent="0.15">
      <c r="B9" s="42" t="s">
        <v>73</v>
      </c>
      <c r="C9" s="44"/>
      <c r="D9" s="9">
        <v>910212</v>
      </c>
      <c r="E9" s="33"/>
      <c r="F9" s="33"/>
      <c r="G9" s="33"/>
      <c r="H9" s="9">
        <v>88186.947916666657</v>
      </c>
      <c r="I9" s="9">
        <v>88186.947916666657</v>
      </c>
      <c r="J9" s="9">
        <v>88186.947916666657</v>
      </c>
      <c r="K9" s="33">
        <f t="shared" si="1"/>
        <v>264560.84375</v>
      </c>
      <c r="L9" s="9">
        <v>88186.947916666657</v>
      </c>
      <c r="M9" s="9">
        <v>88186.947916666657</v>
      </c>
      <c r="N9" s="9">
        <v>88186.947916666657</v>
      </c>
      <c r="O9" s="33">
        <f t="shared" si="2"/>
        <v>264560.84375</v>
      </c>
      <c r="P9" s="9">
        <v>88186.947916666657</v>
      </c>
      <c r="Q9" s="9">
        <v>88186.947916666657</v>
      </c>
      <c r="R9" s="9">
        <v>88186.947916666657</v>
      </c>
      <c r="S9" s="33">
        <f t="shared" si="3"/>
        <v>264560.84375</v>
      </c>
      <c r="T9" s="9">
        <v>88186.947916666657</v>
      </c>
      <c r="U9" s="9">
        <v>88186.947916666657</v>
      </c>
      <c r="V9" s="9">
        <v>88186.947916666657</v>
      </c>
      <c r="W9" s="33">
        <f t="shared" si="4"/>
        <v>264560.84375</v>
      </c>
      <c r="X9" s="52"/>
      <c r="Y9" s="53">
        <f t="shared" si="5"/>
        <v>1058243.375</v>
      </c>
    </row>
    <row r="10" spans="1:25" ht="13" x14ac:dyDescent="0.15">
      <c r="B10" s="42" t="s">
        <v>74</v>
      </c>
      <c r="C10" s="44"/>
      <c r="D10" s="9">
        <v>142850.1</v>
      </c>
      <c r="E10" s="33"/>
      <c r="F10" s="33"/>
      <c r="G10" s="33"/>
      <c r="H10" s="9">
        <v>0</v>
      </c>
      <c r="I10" s="9">
        <v>0</v>
      </c>
      <c r="J10" s="9">
        <v>0</v>
      </c>
      <c r="K10" s="33">
        <f t="shared" si="1"/>
        <v>0</v>
      </c>
      <c r="L10" s="9">
        <v>0</v>
      </c>
      <c r="M10" s="9">
        <v>96725.729403409088</v>
      </c>
      <c r="N10" s="9">
        <v>24181.432350852272</v>
      </c>
      <c r="O10" s="33">
        <f t="shared" si="2"/>
        <v>120907.16175426135</v>
      </c>
      <c r="P10" s="9">
        <v>24181.432350852272</v>
      </c>
      <c r="Q10" s="9">
        <v>24181.432350852272</v>
      </c>
      <c r="R10" s="9">
        <v>24181.432350852272</v>
      </c>
      <c r="S10" s="33">
        <f t="shared" si="3"/>
        <v>72544.297052556823</v>
      </c>
      <c r="T10" s="9">
        <v>24181.432350852272</v>
      </c>
      <c r="U10" s="9">
        <v>24181.432350852272</v>
      </c>
      <c r="V10" s="9">
        <v>24181.432350852272</v>
      </c>
      <c r="W10" s="33">
        <f t="shared" si="4"/>
        <v>72544.297052556823</v>
      </c>
      <c r="X10" s="52"/>
      <c r="Y10" s="53">
        <f t="shared" si="5"/>
        <v>265995.755859375</v>
      </c>
    </row>
    <row r="11" spans="1:25" ht="13" x14ac:dyDescent="0.15">
      <c r="B11" s="42" t="s">
        <v>75</v>
      </c>
      <c r="C11" s="44"/>
      <c r="D11" s="9">
        <v>477231.81000000006</v>
      </c>
      <c r="E11" s="33"/>
      <c r="F11" s="33"/>
      <c r="G11" s="33"/>
      <c r="H11" s="9">
        <v>39000</v>
      </c>
      <c r="I11" s="9">
        <v>47632.498046874993</v>
      </c>
      <c r="J11" s="9">
        <v>54538.496484375006</v>
      </c>
      <c r="K11" s="33">
        <f t="shared" si="1"/>
        <v>141170.99453125001</v>
      </c>
      <c r="L11" s="9">
        <v>58864.99609375</v>
      </c>
      <c r="M11" s="9">
        <v>91057.127361505685</v>
      </c>
      <c r="N11" s="9">
        <v>960892.96743607952</v>
      </c>
      <c r="O11" s="33">
        <f t="shared" si="2"/>
        <v>1110815.0908913352</v>
      </c>
      <c r="P11" s="9">
        <v>64970.716850142053</v>
      </c>
      <c r="Q11" s="9">
        <v>68644.217240767044</v>
      </c>
      <c r="R11" s="9">
        <v>67560.466264204544</v>
      </c>
      <c r="S11" s="33">
        <f t="shared" si="3"/>
        <v>201175.40035511361</v>
      </c>
      <c r="T11" s="9">
        <v>63244.217240767044</v>
      </c>
      <c r="U11" s="9">
        <v>69286.965873579553</v>
      </c>
      <c r="V11" s="9">
        <v>167254.46782670455</v>
      </c>
      <c r="W11" s="33">
        <f t="shared" si="4"/>
        <v>299785.65094105114</v>
      </c>
      <c r="X11" s="52"/>
      <c r="Y11" s="53">
        <f t="shared" si="5"/>
        <v>1752947.13671875</v>
      </c>
    </row>
    <row r="12" spans="1:25" ht="13" x14ac:dyDescent="0.15">
      <c r="B12" s="42" t="s">
        <v>76</v>
      </c>
      <c r="C12" s="44"/>
      <c r="D12" s="9">
        <v>1516637.97</v>
      </c>
      <c r="E12" s="33"/>
      <c r="F12" s="33"/>
      <c r="G12" s="33"/>
      <c r="H12" s="9">
        <v>0</v>
      </c>
      <c r="I12" s="9">
        <v>0</v>
      </c>
      <c r="J12" s="9">
        <v>90909.090909090912</v>
      </c>
      <c r="K12" s="33">
        <f t="shared" si="1"/>
        <v>90909.090909090912</v>
      </c>
      <c r="L12" s="9">
        <v>90909.090909090912</v>
      </c>
      <c r="M12" s="9">
        <v>90909.090909090912</v>
      </c>
      <c r="N12" s="9">
        <v>181818.18181818182</v>
      </c>
      <c r="O12" s="33">
        <f t="shared" si="2"/>
        <v>363636.36363636365</v>
      </c>
      <c r="P12" s="9">
        <v>90909.090909090912</v>
      </c>
      <c r="Q12" s="9">
        <v>90909.090909090912</v>
      </c>
      <c r="R12" s="9">
        <v>90909.090909090912</v>
      </c>
      <c r="S12" s="33">
        <f t="shared" si="3"/>
        <v>272727.27272727271</v>
      </c>
      <c r="T12" s="9">
        <v>90909.090909090912</v>
      </c>
      <c r="U12" s="9">
        <v>90909.090909090912</v>
      </c>
      <c r="V12" s="9">
        <v>90909.090909090912</v>
      </c>
      <c r="W12" s="33">
        <f t="shared" si="4"/>
        <v>272727.27272727271</v>
      </c>
      <c r="X12" s="52"/>
      <c r="Y12" s="53">
        <f t="shared" si="5"/>
        <v>1000000</v>
      </c>
    </row>
    <row r="13" spans="1:25" ht="13" x14ac:dyDescent="0.15">
      <c r="B13" s="42" t="s">
        <v>77</v>
      </c>
      <c r="C13" s="44"/>
      <c r="D13" s="9">
        <v>0</v>
      </c>
      <c r="E13" s="33"/>
      <c r="F13" s="33"/>
      <c r="G13" s="33"/>
      <c r="H13" s="9">
        <v>0</v>
      </c>
      <c r="I13" s="9">
        <v>0</v>
      </c>
      <c r="J13" s="9">
        <v>0</v>
      </c>
      <c r="K13" s="33">
        <f t="shared" si="1"/>
        <v>0</v>
      </c>
      <c r="L13" s="9">
        <v>0</v>
      </c>
      <c r="M13" s="9">
        <v>0</v>
      </c>
      <c r="N13" s="9">
        <v>0</v>
      </c>
      <c r="O13" s="33">
        <f t="shared" si="2"/>
        <v>0</v>
      </c>
      <c r="P13" s="9">
        <v>0</v>
      </c>
      <c r="Q13" s="9">
        <v>0</v>
      </c>
      <c r="R13" s="9">
        <v>0</v>
      </c>
      <c r="S13" s="33">
        <f t="shared" si="3"/>
        <v>0</v>
      </c>
      <c r="T13" s="9">
        <v>0</v>
      </c>
      <c r="U13" s="9">
        <v>0</v>
      </c>
      <c r="V13" s="9">
        <v>0</v>
      </c>
      <c r="W13" s="33">
        <f t="shared" si="4"/>
        <v>0</v>
      </c>
      <c r="X13" s="52"/>
      <c r="Y13" s="53">
        <f t="shared" si="5"/>
        <v>0</v>
      </c>
    </row>
    <row r="14" spans="1:25" ht="13" x14ac:dyDescent="0.15">
      <c r="B14" s="42" t="s">
        <v>78</v>
      </c>
      <c r="C14" s="44"/>
      <c r="D14" s="9">
        <v>0</v>
      </c>
      <c r="E14" s="33"/>
      <c r="F14" s="33"/>
      <c r="G14" s="33"/>
      <c r="H14" s="9">
        <v>0</v>
      </c>
      <c r="I14" s="9">
        <v>0</v>
      </c>
      <c r="J14" s="9">
        <v>0</v>
      </c>
      <c r="K14" s="33">
        <f t="shared" si="1"/>
        <v>0</v>
      </c>
      <c r="L14" s="9">
        <v>0</v>
      </c>
      <c r="M14" s="9">
        <v>0</v>
      </c>
      <c r="N14" s="9">
        <v>0</v>
      </c>
      <c r="O14" s="33">
        <f t="shared" si="2"/>
        <v>0</v>
      </c>
      <c r="P14" s="9">
        <v>0</v>
      </c>
      <c r="Q14" s="9">
        <v>0</v>
      </c>
      <c r="R14" s="9">
        <v>0</v>
      </c>
      <c r="S14" s="33">
        <f t="shared" si="3"/>
        <v>0</v>
      </c>
      <c r="T14" s="9">
        <v>0</v>
      </c>
      <c r="U14" s="9">
        <v>0</v>
      </c>
      <c r="V14" s="9">
        <v>0</v>
      </c>
      <c r="W14" s="33">
        <f t="shared" si="4"/>
        <v>0</v>
      </c>
      <c r="X14" s="52"/>
      <c r="Y14" s="53">
        <f t="shared" si="5"/>
        <v>0</v>
      </c>
    </row>
    <row r="15" spans="1:25" ht="13" x14ac:dyDescent="0.15">
      <c r="B15" s="42" t="s">
        <v>79</v>
      </c>
      <c r="C15" s="44"/>
      <c r="D15" s="9">
        <v>1011000</v>
      </c>
      <c r="E15" s="33"/>
      <c r="F15" s="33"/>
      <c r="G15" s="33"/>
      <c r="H15" s="9">
        <v>0</v>
      </c>
      <c r="I15" s="9">
        <v>0</v>
      </c>
      <c r="J15" s="9">
        <v>0</v>
      </c>
      <c r="K15" s="33">
        <f t="shared" si="1"/>
        <v>0</v>
      </c>
      <c r="L15" s="9">
        <v>0</v>
      </c>
      <c r="M15" s="9">
        <v>0</v>
      </c>
      <c r="N15" s="9">
        <v>0</v>
      </c>
      <c r="O15" s="33">
        <f t="shared" si="2"/>
        <v>0</v>
      </c>
      <c r="P15" s="9">
        <v>0</v>
      </c>
      <c r="Q15" s="9">
        <v>0</v>
      </c>
      <c r="R15" s="9">
        <v>0</v>
      </c>
      <c r="S15" s="33">
        <f t="shared" si="3"/>
        <v>0</v>
      </c>
      <c r="T15" s="9">
        <v>0</v>
      </c>
      <c r="U15" s="9">
        <v>0</v>
      </c>
      <c r="V15" s="9">
        <v>0</v>
      </c>
      <c r="W15" s="33">
        <f t="shared" si="4"/>
        <v>0</v>
      </c>
      <c r="X15" s="52"/>
      <c r="Y15" s="54">
        <f t="shared" si="5"/>
        <v>0</v>
      </c>
    </row>
    <row r="16" spans="1:25" ht="13" x14ac:dyDescent="0.15">
      <c r="B16" s="55" t="s">
        <v>80</v>
      </c>
      <c r="C16" s="44"/>
      <c r="D16" s="56">
        <f>SUM(D7:D15)</f>
        <v>10063456.760000002</v>
      </c>
      <c r="E16" s="57"/>
      <c r="F16" s="57"/>
      <c r="G16" s="57"/>
      <c r="H16" s="56">
        <f>SUM(H7:H15)</f>
        <v>698272.16210937488</v>
      </c>
      <c r="I16" s="56">
        <f>SUM(I7:I15)</f>
        <v>693426.70996093738</v>
      </c>
      <c r="J16" s="56">
        <f>SUM(J7:J15)</f>
        <v>804719.7495028408</v>
      </c>
      <c r="K16" s="56">
        <f>SUM(H16:J16)</f>
        <v>2196418.621573153</v>
      </c>
      <c r="L16" s="56">
        <f>SUM(L7:L15)</f>
        <v>795568.29891690332</v>
      </c>
      <c r="M16" s="56">
        <f>SUM(M7:M15)</f>
        <v>924486.15958806803</v>
      </c>
      <c r="N16" s="56">
        <f>SUM(N7:N15)</f>
        <v>1812686.7935191761</v>
      </c>
      <c r="O16" s="56">
        <f>SUM(L16:N16)</f>
        <v>3532741.2520241477</v>
      </c>
      <c r="P16" s="56">
        <f>SUM(P7:P15)</f>
        <v>825855.45202414773</v>
      </c>
      <c r="Q16" s="56">
        <f>SUM(Q7:Q15)</f>
        <v>829528.95241477271</v>
      </c>
      <c r="R16" s="56">
        <f>SUM(R7:R15)</f>
        <v>828445.20143821021</v>
      </c>
      <c r="S16" s="56">
        <f>SUM(P16:R16)</f>
        <v>2483829.6058771303</v>
      </c>
      <c r="T16" s="56">
        <f>SUM(T7:T15)</f>
        <v>824128.95241477271</v>
      </c>
      <c r="U16" s="56">
        <f>SUM(U7:U15)</f>
        <v>830171.70104758523</v>
      </c>
      <c r="V16" s="56">
        <f>SUM(V7:V15)</f>
        <v>928139.20300071023</v>
      </c>
      <c r="W16" s="56">
        <f>SUM(T16:V16)</f>
        <v>2582439.8564630682</v>
      </c>
      <c r="X16" s="58"/>
      <c r="Y16" s="43">
        <f>SUM(K16,O16,S16,W16)</f>
        <v>10795429.3359375</v>
      </c>
    </row>
    <row r="17" spans="1:25" ht="13" x14ac:dyDescent="0.15">
      <c r="B17" s="41"/>
      <c r="C17" s="44"/>
      <c r="D17" s="59"/>
      <c r="E17" s="60"/>
      <c r="F17" s="60"/>
      <c r="G17" s="60"/>
      <c r="H17" s="61"/>
      <c r="I17" s="61"/>
      <c r="J17" s="61"/>
      <c r="K17" s="61"/>
      <c r="L17" s="61"/>
      <c r="M17" s="61"/>
      <c r="N17" s="61"/>
      <c r="O17" s="61"/>
      <c r="P17" s="61"/>
      <c r="Q17" s="61"/>
      <c r="R17" s="61"/>
      <c r="S17" s="61"/>
      <c r="T17" s="61"/>
      <c r="U17" s="61"/>
      <c r="V17" s="61"/>
      <c r="W17" s="61"/>
      <c r="X17" s="52"/>
      <c r="Y17" s="53"/>
    </row>
    <row r="18" spans="1:25" ht="15" x14ac:dyDescent="0.2">
      <c r="A18" s="41" t="s">
        <v>81</v>
      </c>
      <c r="C18" s="44"/>
      <c r="D18" s="62" t="s">
        <v>82</v>
      </c>
      <c r="E18"/>
      <c r="F18" s="63">
        <v>90</v>
      </c>
      <c r="G18" s="64"/>
      <c r="H18" s="53"/>
      <c r="I18" s="53"/>
      <c r="J18" s="53"/>
      <c r="K18" s="53"/>
      <c r="L18" s="53"/>
      <c r="M18" s="53"/>
      <c r="N18" s="53"/>
      <c r="O18" s="53"/>
      <c r="P18" s="53"/>
      <c r="Q18" s="53"/>
      <c r="R18" s="53"/>
      <c r="S18" s="53"/>
      <c r="T18" s="53"/>
      <c r="U18" s="53"/>
      <c r="V18" s="53"/>
      <c r="W18" s="53"/>
      <c r="X18" s="52"/>
      <c r="Y18" s="53"/>
    </row>
    <row r="19" spans="1:25" ht="15" x14ac:dyDescent="0.2">
      <c r="A19" s="65" t="s">
        <v>83</v>
      </c>
      <c r="C19" s="44"/>
      <c r="D19" s="62"/>
      <c r="E19"/>
      <c r="F19" t="s">
        <v>84</v>
      </c>
      <c r="H19" s="53"/>
      <c r="I19" s="53"/>
      <c r="J19" s="53"/>
      <c r="K19" s="53"/>
      <c r="L19" s="53"/>
      <c r="M19" s="53"/>
      <c r="N19" s="53"/>
      <c r="O19" s="53"/>
      <c r="P19" s="53"/>
      <c r="Q19" s="53"/>
      <c r="R19" s="53"/>
      <c r="S19" s="53"/>
      <c r="T19" s="53"/>
      <c r="U19" s="53"/>
      <c r="V19" s="53"/>
      <c r="W19" s="53"/>
      <c r="X19" s="52"/>
      <c r="Y19" s="53"/>
    </row>
    <row r="20" spans="1:25" ht="15" x14ac:dyDescent="0.2">
      <c r="B20" s="42" t="s">
        <v>85</v>
      </c>
      <c r="C20" s="44"/>
      <c r="D20" s="66">
        <v>200000</v>
      </c>
      <c r="E20"/>
      <c r="F20" s="66">
        <v>1</v>
      </c>
      <c r="G20" s="62"/>
      <c r="H20" s="66">
        <v>17333.333333333332</v>
      </c>
      <c r="I20" s="66">
        <v>17333.333333333332</v>
      </c>
      <c r="J20" s="66">
        <v>17333.333333333332</v>
      </c>
      <c r="K20" s="45">
        <f t="shared" ref="K20:K26" si="6">SUM(H20:J20)</f>
        <v>52000</v>
      </c>
      <c r="L20" s="66">
        <v>17333.333333333332</v>
      </c>
      <c r="M20" s="66">
        <v>17333.333333333332</v>
      </c>
      <c r="N20" s="66">
        <v>17333.333333333332</v>
      </c>
      <c r="O20" s="45">
        <f t="shared" ref="O20:O26" si="7">SUM(L20:N20)</f>
        <v>52000</v>
      </c>
      <c r="P20" s="66">
        <v>17333.333333333332</v>
      </c>
      <c r="Q20" s="66">
        <v>17333.333333333332</v>
      </c>
      <c r="R20" s="66">
        <v>17333.333333333332</v>
      </c>
      <c r="S20" s="45">
        <f t="shared" ref="S20:S26" si="8">SUM(P20:R20)</f>
        <v>52000</v>
      </c>
      <c r="T20" s="66">
        <v>17333.333333333332</v>
      </c>
      <c r="U20" s="66">
        <v>17333.333333333332</v>
      </c>
      <c r="V20" s="66">
        <v>17333.333333333332</v>
      </c>
      <c r="W20" s="45">
        <f t="shared" ref="W20:W26" si="9">SUM(T20:V20)</f>
        <v>52000</v>
      </c>
      <c r="X20" s="52"/>
      <c r="Y20" s="53">
        <f t="shared" ref="Y20:Y27" si="10">SUM(K20,O20,S20,W20)</f>
        <v>208000</v>
      </c>
    </row>
    <row r="21" spans="1:25" ht="15" x14ac:dyDescent="0.2">
      <c r="B21" s="42" t="s">
        <v>86</v>
      </c>
      <c r="C21" s="44"/>
      <c r="D21" s="66">
        <v>849597.38000000012</v>
      </c>
      <c r="E21"/>
      <c r="F21" s="66">
        <v>14</v>
      </c>
      <c r="G21" s="62"/>
      <c r="H21" s="66">
        <v>70480.833333333328</v>
      </c>
      <c r="I21" s="66">
        <v>70480.833333333328</v>
      </c>
      <c r="J21" s="66">
        <v>70480.833333333328</v>
      </c>
      <c r="K21" s="45">
        <f t="shared" si="6"/>
        <v>211442.5</v>
      </c>
      <c r="L21" s="66">
        <v>70480.833333333328</v>
      </c>
      <c r="M21" s="66">
        <v>70480.833333333328</v>
      </c>
      <c r="N21" s="66">
        <v>95480.833333333328</v>
      </c>
      <c r="O21" s="45">
        <f t="shared" si="7"/>
        <v>236442.5</v>
      </c>
      <c r="P21" s="66">
        <v>70480.833333333328</v>
      </c>
      <c r="Q21" s="66">
        <v>70480.833333333328</v>
      </c>
      <c r="R21" s="66">
        <v>70480.833333333328</v>
      </c>
      <c r="S21" s="45">
        <f t="shared" si="8"/>
        <v>211442.5</v>
      </c>
      <c r="T21" s="66">
        <v>70480.833333333328</v>
      </c>
      <c r="U21" s="66">
        <v>70480.833333333328</v>
      </c>
      <c r="V21" s="66">
        <v>95480.833333333328</v>
      </c>
      <c r="W21" s="45">
        <f t="shared" si="9"/>
        <v>236442.5</v>
      </c>
      <c r="X21" s="52"/>
      <c r="Y21" s="53">
        <f t="shared" si="10"/>
        <v>895770</v>
      </c>
    </row>
    <row r="22" spans="1:25" ht="15" x14ac:dyDescent="0.2">
      <c r="B22" s="42" t="s">
        <v>87</v>
      </c>
      <c r="C22" s="44"/>
      <c r="D22" s="66">
        <v>697864.19000000018</v>
      </c>
      <c r="E22"/>
      <c r="F22" s="66">
        <v>16</v>
      </c>
      <c r="G22" s="62"/>
      <c r="H22" s="66">
        <v>67804.723958333328</v>
      </c>
      <c r="I22" s="66">
        <v>67804.723958333328</v>
      </c>
      <c r="J22" s="66">
        <v>67804.723958333328</v>
      </c>
      <c r="K22" s="45">
        <f t="shared" si="6"/>
        <v>203414.171875</v>
      </c>
      <c r="L22" s="66">
        <v>67804.723958333328</v>
      </c>
      <c r="M22" s="66">
        <v>67804.723958333328</v>
      </c>
      <c r="N22" s="66">
        <v>67804.723958333328</v>
      </c>
      <c r="O22" s="45">
        <f t="shared" si="7"/>
        <v>203414.171875</v>
      </c>
      <c r="P22" s="66">
        <v>67804.723958333328</v>
      </c>
      <c r="Q22" s="66">
        <v>67804.723958333328</v>
      </c>
      <c r="R22" s="66">
        <v>67804.723958333328</v>
      </c>
      <c r="S22" s="45">
        <f t="shared" si="8"/>
        <v>203414.171875</v>
      </c>
      <c r="T22" s="66">
        <v>67804.723958333328</v>
      </c>
      <c r="U22" s="66">
        <v>67804.723958333328</v>
      </c>
      <c r="V22" s="66">
        <v>67804.723958333328</v>
      </c>
      <c r="W22" s="45">
        <f t="shared" si="9"/>
        <v>203414.171875</v>
      </c>
      <c r="X22" s="52"/>
      <c r="Y22" s="53">
        <f t="shared" si="10"/>
        <v>813656.6875</v>
      </c>
    </row>
    <row r="23" spans="1:25" ht="15" x14ac:dyDescent="0.2">
      <c r="B23" s="42" t="s">
        <v>88</v>
      </c>
      <c r="C23" s="44"/>
      <c r="D23" s="66">
        <v>779236.44</v>
      </c>
      <c r="E23"/>
      <c r="F23" s="66">
        <v>13</v>
      </c>
      <c r="G23" s="62"/>
      <c r="H23" s="66">
        <v>86533.333333333328</v>
      </c>
      <c r="I23" s="66">
        <v>86533.333333333328</v>
      </c>
      <c r="J23" s="66">
        <v>86533.333333333328</v>
      </c>
      <c r="K23" s="45">
        <f t="shared" si="6"/>
        <v>259600</v>
      </c>
      <c r="L23" s="66">
        <v>86533.333333333328</v>
      </c>
      <c r="M23" s="66">
        <v>86533.333333333328</v>
      </c>
      <c r="N23" s="66">
        <v>86533.333333333328</v>
      </c>
      <c r="O23" s="45">
        <f t="shared" si="7"/>
        <v>259600</v>
      </c>
      <c r="P23" s="66">
        <v>86533.333333333328</v>
      </c>
      <c r="Q23" s="66">
        <v>86533.333333333328</v>
      </c>
      <c r="R23" s="66">
        <v>86533.333333333328</v>
      </c>
      <c r="S23" s="45">
        <f t="shared" si="8"/>
        <v>259600</v>
      </c>
      <c r="T23" s="66">
        <v>86533.333333333328</v>
      </c>
      <c r="U23" s="66">
        <v>86533.333333333328</v>
      </c>
      <c r="V23" s="66">
        <v>86533.333333333328</v>
      </c>
      <c r="W23" s="45">
        <f t="shared" si="9"/>
        <v>259600</v>
      </c>
      <c r="X23" s="52"/>
      <c r="Y23" s="53">
        <f t="shared" si="10"/>
        <v>1038400</v>
      </c>
    </row>
    <row r="24" spans="1:25" ht="15" x14ac:dyDescent="0.2">
      <c r="B24" s="42" t="s">
        <v>89</v>
      </c>
      <c r="C24" s="44"/>
      <c r="D24" s="66">
        <v>1587097.0100000002</v>
      </c>
      <c r="E24"/>
      <c r="F24" s="66">
        <v>45</v>
      </c>
      <c r="G24" s="62"/>
      <c r="H24" s="66">
        <v>157676.109375</v>
      </c>
      <c r="I24" s="66">
        <v>157676.109375</v>
      </c>
      <c r="J24" s="66">
        <v>157676.109375</v>
      </c>
      <c r="K24" s="45">
        <f t="shared" si="6"/>
        <v>473028.328125</v>
      </c>
      <c r="L24" s="66">
        <v>157676.109375</v>
      </c>
      <c r="M24" s="66">
        <v>157676.109375</v>
      </c>
      <c r="N24" s="66">
        <v>157676.109375</v>
      </c>
      <c r="O24" s="45">
        <f t="shared" si="7"/>
        <v>473028.328125</v>
      </c>
      <c r="P24" s="66">
        <v>157676.109375</v>
      </c>
      <c r="Q24" s="66">
        <v>157676.109375</v>
      </c>
      <c r="R24" s="66">
        <v>157676.109375</v>
      </c>
      <c r="S24" s="45">
        <f t="shared" si="8"/>
        <v>473028.328125</v>
      </c>
      <c r="T24" s="66">
        <v>157676.109375</v>
      </c>
      <c r="U24" s="66">
        <v>157676.109375</v>
      </c>
      <c r="V24" s="66">
        <v>157676.109375</v>
      </c>
      <c r="W24" s="45">
        <f t="shared" si="9"/>
        <v>473028.328125</v>
      </c>
      <c r="X24" s="52"/>
      <c r="Y24" s="53">
        <f t="shared" si="10"/>
        <v>1892113.3125</v>
      </c>
    </row>
    <row r="25" spans="1:25" ht="15" x14ac:dyDescent="0.2">
      <c r="B25" s="42" t="s">
        <v>90</v>
      </c>
      <c r="C25" s="44"/>
      <c r="D25" s="66">
        <v>213597.28999999998</v>
      </c>
      <c r="E25"/>
      <c r="F25" s="66">
        <v>1</v>
      </c>
      <c r="G25" s="62"/>
      <c r="H25" s="66">
        <v>12500</v>
      </c>
      <c r="I25" s="66">
        <v>12500</v>
      </c>
      <c r="J25" s="66">
        <v>12500</v>
      </c>
      <c r="K25" s="45">
        <f t="shared" si="6"/>
        <v>37500</v>
      </c>
      <c r="L25" s="66">
        <v>12500</v>
      </c>
      <c r="M25" s="66">
        <v>12500</v>
      </c>
      <c r="N25" s="66">
        <v>40800</v>
      </c>
      <c r="O25" s="45">
        <f t="shared" si="7"/>
        <v>65800</v>
      </c>
      <c r="P25" s="66">
        <v>12500</v>
      </c>
      <c r="Q25" s="66">
        <v>12500</v>
      </c>
      <c r="R25" s="66">
        <v>12500</v>
      </c>
      <c r="S25" s="45">
        <f t="shared" si="8"/>
        <v>37500</v>
      </c>
      <c r="T25" s="66">
        <v>12500</v>
      </c>
      <c r="U25" s="66">
        <v>12500</v>
      </c>
      <c r="V25" s="66">
        <v>37500</v>
      </c>
      <c r="W25" s="45">
        <f t="shared" si="9"/>
        <v>62500</v>
      </c>
      <c r="X25" s="52"/>
      <c r="Y25" s="53">
        <f t="shared" si="10"/>
        <v>203300</v>
      </c>
    </row>
    <row r="26" spans="1:25" ht="13" x14ac:dyDescent="0.15">
      <c r="B26" s="42" t="s">
        <v>91</v>
      </c>
      <c r="C26" s="44"/>
      <c r="D26" s="66">
        <v>889792.99</v>
      </c>
      <c r="E26" s="62"/>
      <c r="F26" s="67" t="s">
        <v>92</v>
      </c>
      <c r="G26" s="62"/>
      <c r="H26" s="66">
        <v>89364.931028441031</v>
      </c>
      <c r="I26" s="66">
        <v>90318.497170985662</v>
      </c>
      <c r="J26" s="66">
        <v>85807.010408199698</v>
      </c>
      <c r="K26" s="45">
        <f t="shared" si="6"/>
        <v>265490.43860762636</v>
      </c>
      <c r="L26" s="66">
        <v>85276.002766350866</v>
      </c>
      <c r="M26" s="66">
        <v>83658.645890742933</v>
      </c>
      <c r="N26" s="66">
        <v>87555.930334789853</v>
      </c>
      <c r="O26" s="45">
        <f t="shared" si="7"/>
        <v>256490.57899188367</v>
      </c>
      <c r="P26" s="66">
        <v>93889.64427739814</v>
      </c>
      <c r="Q26" s="66">
        <v>90429.479060438462</v>
      </c>
      <c r="R26" s="66">
        <v>86365.19493353834</v>
      </c>
      <c r="S26" s="45">
        <f t="shared" si="8"/>
        <v>270684.31827137491</v>
      </c>
      <c r="T26" s="66">
        <v>88554.382554954675</v>
      </c>
      <c r="U26" s="66">
        <v>85764.177481095263</v>
      </c>
      <c r="V26" s="66">
        <v>94632.194425096299</v>
      </c>
      <c r="W26" s="45">
        <f t="shared" si="9"/>
        <v>268950.75446114619</v>
      </c>
      <c r="X26" s="52"/>
      <c r="Y26" s="54">
        <f t="shared" si="10"/>
        <v>1061616.0903320312</v>
      </c>
    </row>
    <row r="27" spans="1:25" ht="13" x14ac:dyDescent="0.15">
      <c r="B27" s="55" t="s">
        <v>93</v>
      </c>
      <c r="C27" s="44"/>
      <c r="D27" s="56">
        <f>SUM(D20:D26)</f>
        <v>5217185.3000000007</v>
      </c>
      <c r="E27" s="57"/>
      <c r="F27" s="68">
        <f>SUM(F26:F26)</f>
        <v>0</v>
      </c>
      <c r="G27" s="57"/>
      <c r="H27" s="56">
        <f>SUM(H20:H26)</f>
        <v>501693.26436177432</v>
      </c>
      <c r="I27" s="56">
        <f>SUM(I20:I26)</f>
        <v>502646.83050431899</v>
      </c>
      <c r="J27" s="56">
        <f>SUM(J20:J26)</f>
        <v>498135.343741533</v>
      </c>
      <c r="K27" s="56">
        <f>SUM(H27:J27)</f>
        <v>1502475.4386076261</v>
      </c>
      <c r="L27" s="56">
        <f>SUM(L20:L26)</f>
        <v>497604.33609968418</v>
      </c>
      <c r="M27" s="56">
        <f>SUM(M20:M26)</f>
        <v>495986.97922407626</v>
      </c>
      <c r="N27" s="56">
        <f>SUM(N20:N26)</f>
        <v>553184.26366812317</v>
      </c>
      <c r="O27" s="56">
        <f>SUM(L27:N27)</f>
        <v>1546775.5789918837</v>
      </c>
      <c r="P27" s="56">
        <f>SUM(P20:P26)</f>
        <v>506217.97761073144</v>
      </c>
      <c r="Q27" s="56">
        <f>SUM(Q20:Q26)</f>
        <v>502757.81239377178</v>
      </c>
      <c r="R27" s="56">
        <f>SUM(R20:R26)</f>
        <v>498693.52826687164</v>
      </c>
      <c r="S27" s="56">
        <f>SUM(P27:R27)</f>
        <v>1507669.3182713748</v>
      </c>
      <c r="T27" s="56">
        <f>SUM(T20:T26)</f>
        <v>500882.71588828799</v>
      </c>
      <c r="U27" s="56">
        <f>SUM(U20:U26)</f>
        <v>498092.51081442856</v>
      </c>
      <c r="V27" s="56">
        <f>SUM(V20:V26)</f>
        <v>556960.52775842964</v>
      </c>
      <c r="W27" s="56">
        <f>SUM(T27:V27)</f>
        <v>1555935.7544611462</v>
      </c>
      <c r="X27" s="58"/>
      <c r="Y27" s="43">
        <f t="shared" si="10"/>
        <v>6112856.0903320303</v>
      </c>
    </row>
    <row r="28" spans="1:25" ht="13" x14ac:dyDescent="0.15">
      <c r="C28" s="44"/>
      <c r="D28" s="69"/>
      <c r="E28" s="60"/>
      <c r="F28" s="60"/>
      <c r="G28" s="60"/>
      <c r="H28" s="61"/>
      <c r="I28" s="61"/>
      <c r="J28" s="61"/>
      <c r="K28" s="61"/>
      <c r="L28" s="61"/>
      <c r="M28" s="61"/>
      <c r="N28" s="61"/>
      <c r="O28" s="61"/>
      <c r="P28" s="61"/>
      <c r="Q28" s="61"/>
      <c r="R28" s="61"/>
      <c r="S28" s="61"/>
      <c r="T28" s="61"/>
      <c r="U28" s="61"/>
      <c r="V28" s="61"/>
      <c r="W28" s="61"/>
      <c r="X28" s="52"/>
      <c r="Y28" s="53"/>
    </row>
    <row r="29" spans="1:25" ht="13" x14ac:dyDescent="0.15">
      <c r="A29" s="65" t="s">
        <v>94</v>
      </c>
      <c r="C29" s="44"/>
      <c r="D29" s="62"/>
      <c r="H29" s="53"/>
      <c r="I29" s="53"/>
      <c r="J29" s="53"/>
      <c r="K29" s="53"/>
      <c r="L29" s="53"/>
      <c r="M29" s="53"/>
      <c r="N29" s="53"/>
      <c r="O29" s="53"/>
      <c r="P29" s="53"/>
      <c r="Q29" s="53"/>
      <c r="R29" s="53"/>
      <c r="S29" s="53"/>
      <c r="T29" s="53"/>
      <c r="U29" s="53"/>
      <c r="V29" s="53"/>
      <c r="W29" s="53"/>
      <c r="X29" s="52"/>
      <c r="Y29" s="53"/>
    </row>
    <row r="30" spans="1:25" ht="13" x14ac:dyDescent="0.15">
      <c r="B30" s="42" t="s">
        <v>95</v>
      </c>
      <c r="C30" s="44"/>
      <c r="D30" s="66">
        <v>106202.51999999999</v>
      </c>
      <c r="E30" s="62"/>
      <c r="F30" s="62"/>
      <c r="G30" s="62"/>
      <c r="H30" s="66">
        <v>9333.3333333333321</v>
      </c>
      <c r="I30" s="66">
        <v>9333.3333333333321</v>
      </c>
      <c r="J30" s="66">
        <v>17666.666666666664</v>
      </c>
      <c r="K30" s="45">
        <f t="shared" ref="K30:K34" si="11">SUM(H30:J30)</f>
        <v>36333.333333333328</v>
      </c>
      <c r="L30" s="66">
        <v>8333.3333333333321</v>
      </c>
      <c r="M30" s="66">
        <v>8333.3333333333321</v>
      </c>
      <c r="N30" s="66">
        <v>8333.3333333333321</v>
      </c>
      <c r="O30" s="45">
        <f t="shared" ref="O30:O34" si="12">SUM(L30:N30)</f>
        <v>24999.999999999996</v>
      </c>
      <c r="P30" s="66">
        <v>8333.3333333333321</v>
      </c>
      <c r="Q30" s="66">
        <v>8333.3333333333321</v>
      </c>
      <c r="R30" s="66">
        <v>8333.3333333333321</v>
      </c>
      <c r="S30" s="45">
        <f t="shared" ref="S30:S34" si="13">SUM(P30:R30)</f>
        <v>24999.999999999996</v>
      </c>
      <c r="T30" s="66">
        <v>8333.3333333333321</v>
      </c>
      <c r="U30" s="66">
        <v>8333.3333333333321</v>
      </c>
      <c r="V30" s="66">
        <v>0</v>
      </c>
      <c r="W30" s="45">
        <f t="shared" ref="W30:W34" si="14">SUM(T30:V30)</f>
        <v>16666.666666666664</v>
      </c>
      <c r="X30" s="52"/>
      <c r="Y30" s="53">
        <f t="shared" ref="Y30:Y35" si="15">SUM(K30,O30,S30,W30)</f>
        <v>103000</v>
      </c>
    </row>
    <row r="31" spans="1:25" ht="13" x14ac:dyDescent="0.15">
      <c r="B31" s="42" t="s">
        <v>96</v>
      </c>
      <c r="C31" s="44"/>
      <c r="D31" s="66">
        <v>5695.89</v>
      </c>
      <c r="E31" s="62"/>
      <c r="F31" s="62"/>
      <c r="G31" s="62"/>
      <c r="H31" s="66">
        <v>530.14998372395826</v>
      </c>
      <c r="I31" s="66">
        <v>530.14998372395826</v>
      </c>
      <c r="J31" s="66">
        <v>530.14998372395826</v>
      </c>
      <c r="K31" s="45">
        <f t="shared" si="11"/>
        <v>1590.4499511718748</v>
      </c>
      <c r="L31" s="66">
        <v>530.14998372395826</v>
      </c>
      <c r="M31" s="66">
        <v>530.14998372395826</v>
      </c>
      <c r="N31" s="66">
        <v>530.14998372395826</v>
      </c>
      <c r="O31" s="45">
        <f t="shared" si="12"/>
        <v>1590.4499511718748</v>
      </c>
      <c r="P31" s="66">
        <v>530.14998372395826</v>
      </c>
      <c r="Q31" s="66">
        <v>530.14998372395826</v>
      </c>
      <c r="R31" s="66">
        <v>530.14998372395826</v>
      </c>
      <c r="S31" s="45">
        <f t="shared" si="13"/>
        <v>1590.4499511718748</v>
      </c>
      <c r="T31" s="66">
        <v>530.14998372395826</v>
      </c>
      <c r="U31" s="66">
        <v>530.14998372395826</v>
      </c>
      <c r="V31" s="66">
        <v>530.14998372395826</v>
      </c>
      <c r="W31" s="45">
        <f t="shared" si="14"/>
        <v>1590.4499511718748</v>
      </c>
      <c r="X31" s="52"/>
      <c r="Y31" s="53">
        <f t="shared" si="15"/>
        <v>6361.7998046874991</v>
      </c>
    </row>
    <row r="32" spans="1:25" ht="13" x14ac:dyDescent="0.15">
      <c r="B32" s="42" t="s">
        <v>97</v>
      </c>
      <c r="C32" s="44"/>
      <c r="D32" s="66">
        <v>160972.75</v>
      </c>
      <c r="E32" s="62"/>
      <c r="F32" s="62"/>
      <c r="G32" s="62"/>
      <c r="H32" s="66">
        <v>0</v>
      </c>
      <c r="I32" s="66">
        <v>12538.875</v>
      </c>
      <c r="J32" s="66">
        <v>30903.308333333334</v>
      </c>
      <c r="K32" s="45">
        <f t="shared" si="11"/>
        <v>43442.183333333334</v>
      </c>
      <c r="L32" s="66">
        <v>33411.083333333328</v>
      </c>
      <c r="M32" s="66">
        <v>29649.42083333333</v>
      </c>
      <c r="N32" s="66">
        <v>25887.758333333331</v>
      </c>
      <c r="O32" s="45">
        <f t="shared" si="12"/>
        <v>88948.262499999983</v>
      </c>
      <c r="P32" s="66">
        <v>29649.42083333333</v>
      </c>
      <c r="Q32" s="66">
        <v>27141.645833333332</v>
      </c>
      <c r="R32" s="66">
        <v>33411.083333333328</v>
      </c>
      <c r="S32" s="45">
        <f t="shared" si="13"/>
        <v>90202.15</v>
      </c>
      <c r="T32" s="66">
        <v>27141.645833333332</v>
      </c>
      <c r="U32" s="66">
        <v>35918.85833333333</v>
      </c>
      <c r="V32" s="66">
        <v>15046.65</v>
      </c>
      <c r="W32" s="45">
        <f t="shared" si="14"/>
        <v>78107.15416666666</v>
      </c>
      <c r="X32" s="52"/>
      <c r="Y32" s="53">
        <f t="shared" si="15"/>
        <v>300699.74999999994</v>
      </c>
    </row>
    <row r="33" spans="1:25" ht="13" x14ac:dyDescent="0.15">
      <c r="B33" s="42" t="s">
        <v>98</v>
      </c>
      <c r="C33" s="44"/>
      <c r="D33" s="66">
        <v>190205.83</v>
      </c>
      <c r="E33" s="62"/>
      <c r="F33" s="62"/>
      <c r="G33" s="62"/>
      <c r="H33" s="66">
        <v>0</v>
      </c>
      <c r="I33" s="66">
        <v>19522.612847222223</v>
      </c>
      <c r="J33" s="66">
        <v>35140.703125</v>
      </c>
      <c r="K33" s="45">
        <f t="shared" si="11"/>
        <v>54663.315972222219</v>
      </c>
      <c r="L33" s="66">
        <v>39045.225694444445</v>
      </c>
      <c r="M33" s="66">
        <v>33188.441840277774</v>
      </c>
      <c r="N33" s="66">
        <v>27331.657986111113</v>
      </c>
      <c r="O33" s="45">
        <f t="shared" si="12"/>
        <v>99565.325520833328</v>
      </c>
      <c r="P33" s="66">
        <v>33188.441840277774</v>
      </c>
      <c r="Q33" s="66">
        <v>29283.919270833332</v>
      </c>
      <c r="R33" s="66">
        <v>39045.225694444445</v>
      </c>
      <c r="S33" s="45">
        <f t="shared" si="13"/>
        <v>101517.58680555556</v>
      </c>
      <c r="T33" s="66">
        <v>29283.919270833332</v>
      </c>
      <c r="U33" s="66">
        <v>42949.748263888891</v>
      </c>
      <c r="V33" s="66">
        <v>23427.135416666668</v>
      </c>
      <c r="W33" s="45">
        <f t="shared" si="14"/>
        <v>95660.802951388891</v>
      </c>
      <c r="X33" s="52"/>
      <c r="Y33" s="53">
        <f>SUM(K33,O33,S33,W33)</f>
        <v>351407.03125</v>
      </c>
    </row>
    <row r="34" spans="1:25" ht="13" x14ac:dyDescent="0.15">
      <c r="B34" s="42" t="s">
        <v>99</v>
      </c>
      <c r="C34" s="44"/>
      <c r="D34" s="66">
        <v>34069.85</v>
      </c>
      <c r="E34" s="62"/>
      <c r="F34" s="62"/>
      <c r="G34" s="62"/>
      <c r="H34" s="66">
        <v>2285.625</v>
      </c>
      <c r="I34" s="66">
        <v>4082.4865451388887</v>
      </c>
      <c r="J34" s="66">
        <v>6285.1159722222219</v>
      </c>
      <c r="K34" s="45">
        <f t="shared" si="11"/>
        <v>12653.227517361111</v>
      </c>
      <c r="L34" s="66">
        <v>5494.4882812499991</v>
      </c>
      <c r="M34" s="66">
        <v>4728.3048177083328</v>
      </c>
      <c r="N34" s="66">
        <v>4189.2463541666666</v>
      </c>
      <c r="O34" s="45">
        <f t="shared" si="12"/>
        <v>14412.039453124999</v>
      </c>
      <c r="P34" s="66">
        <v>4728.3048177083328</v>
      </c>
      <c r="Q34" s="66">
        <v>4368.9325086805557</v>
      </c>
      <c r="R34" s="66">
        <v>5267.3632812499991</v>
      </c>
      <c r="S34" s="45">
        <f t="shared" si="13"/>
        <v>14364.600607638888</v>
      </c>
      <c r="T34" s="66">
        <v>4368.9325086805557</v>
      </c>
      <c r="U34" s="66">
        <v>6308.1105902777781</v>
      </c>
      <c r="V34" s="66">
        <v>3291.8588541666668</v>
      </c>
      <c r="W34" s="45">
        <f t="shared" si="14"/>
        <v>13968.901953125</v>
      </c>
      <c r="X34" s="52"/>
      <c r="Y34" s="54">
        <f t="shared" si="15"/>
        <v>55398.76953125</v>
      </c>
    </row>
    <row r="35" spans="1:25" ht="13" x14ac:dyDescent="0.15">
      <c r="B35" s="55" t="s">
        <v>100</v>
      </c>
      <c r="C35" s="44"/>
      <c r="D35" s="56">
        <f>SUM(D30:D34)</f>
        <v>497146.83999999997</v>
      </c>
      <c r="E35" s="61"/>
      <c r="F35" s="61"/>
      <c r="G35" s="61"/>
      <c r="H35" s="70">
        <f>SUM(H30:H34)</f>
        <v>12149.108317057291</v>
      </c>
      <c r="I35" s="70">
        <f>SUM(I30:I34)</f>
        <v>46007.457709418406</v>
      </c>
      <c r="J35" s="70">
        <f>SUM(J30:J34)</f>
        <v>90525.944080946181</v>
      </c>
      <c r="K35" s="70">
        <f t="shared" ref="K35" si="16">SUM(H35:J35)</f>
        <v>148682.51010742187</v>
      </c>
      <c r="L35" s="70">
        <f>SUM(L30:L34)</f>
        <v>86814.280626085063</v>
      </c>
      <c r="M35" s="70">
        <f>SUM(M30:M34)</f>
        <v>76429.650808376726</v>
      </c>
      <c r="N35" s="70">
        <f>SUM(N30:N34)</f>
        <v>66272.145990668403</v>
      </c>
      <c r="O35" s="70">
        <f t="shared" ref="O35" si="17">SUM(L35:N35)</f>
        <v>229516.07742513018</v>
      </c>
      <c r="P35" s="70">
        <f>SUM(P30:P34)</f>
        <v>76429.650808376726</v>
      </c>
      <c r="Q35" s="70">
        <f>SUM(Q30:Q34)</f>
        <v>69657.980929904516</v>
      </c>
      <c r="R35" s="70">
        <f>SUM(R30:R34)</f>
        <v>86587.155626085063</v>
      </c>
      <c r="S35" s="70">
        <f t="shared" ref="S35" si="18">SUM(P35:R35)</f>
        <v>232674.78736436629</v>
      </c>
      <c r="T35" s="70">
        <f>SUM(T30:T34)</f>
        <v>69657.980929904516</v>
      </c>
      <c r="U35" s="70">
        <f>SUM(U30:U34)</f>
        <v>94040.200504557288</v>
      </c>
      <c r="V35" s="70">
        <f>SUM(V30:V34)</f>
        <v>42295.794254557295</v>
      </c>
      <c r="W35" s="70">
        <f t="shared" ref="W35" si="19">SUM(T35:V35)</f>
        <v>205993.97568901908</v>
      </c>
      <c r="X35" s="52"/>
      <c r="Y35" s="53">
        <f t="shared" si="15"/>
        <v>816867.3505859375</v>
      </c>
    </row>
    <row r="36" spans="1:25" ht="13" x14ac:dyDescent="0.15">
      <c r="A36" s="41"/>
      <c r="B36" s="41"/>
      <c r="C36" s="44"/>
      <c r="D36" s="45"/>
      <c r="H36" s="53"/>
      <c r="I36" s="53"/>
      <c r="J36" s="53"/>
      <c r="K36" s="53"/>
      <c r="L36" s="53"/>
      <c r="M36" s="53"/>
      <c r="N36" s="53"/>
      <c r="O36" s="53"/>
      <c r="P36" s="53"/>
      <c r="Q36" s="53"/>
      <c r="R36" s="53"/>
      <c r="S36" s="53"/>
      <c r="T36" s="53"/>
      <c r="U36" s="53"/>
      <c r="V36" s="53"/>
      <c r="W36" s="53"/>
      <c r="X36" s="52"/>
      <c r="Y36" s="53"/>
    </row>
    <row r="37" spans="1:25" ht="13" x14ac:dyDescent="0.15">
      <c r="A37" s="65" t="s">
        <v>101</v>
      </c>
      <c r="C37" s="44"/>
      <c r="D37" s="45"/>
      <c r="E37" s="62"/>
      <c r="F37" s="62"/>
      <c r="G37" s="62"/>
      <c r="H37" s="45"/>
      <c r="I37" s="45"/>
      <c r="J37" s="45"/>
      <c r="K37" s="45"/>
      <c r="L37" s="45"/>
      <c r="M37" s="45"/>
      <c r="N37" s="45"/>
      <c r="O37" s="45"/>
      <c r="P37" s="45"/>
      <c r="Q37" s="45"/>
      <c r="R37" s="45"/>
      <c r="S37" s="45"/>
      <c r="T37" s="45"/>
      <c r="U37" s="45"/>
      <c r="V37" s="45"/>
      <c r="W37" s="45"/>
      <c r="X37" s="52"/>
      <c r="Y37" s="53"/>
    </row>
    <row r="38" spans="1:25" ht="13" x14ac:dyDescent="0.15">
      <c r="B38" s="42" t="s">
        <v>102</v>
      </c>
      <c r="C38" s="44"/>
      <c r="D38" s="66">
        <v>1780613.6700000002</v>
      </c>
      <c r="E38" s="62"/>
      <c r="F38" s="62"/>
      <c r="G38" s="62"/>
      <c r="H38" s="66">
        <v>166725.47574869791</v>
      </c>
      <c r="I38" s="66">
        <v>166725.47574869791</v>
      </c>
      <c r="J38" s="66">
        <v>166725.47574869791</v>
      </c>
      <c r="K38" s="45">
        <f t="shared" ref="K38:K43" si="20">SUM(H38:J38)</f>
        <v>500176.42724609375</v>
      </c>
      <c r="L38" s="66">
        <v>166725.47574869791</v>
      </c>
      <c r="M38" s="66">
        <v>166725.47574869791</v>
      </c>
      <c r="N38" s="66">
        <v>166725.47574869791</v>
      </c>
      <c r="O38" s="45">
        <f t="shared" ref="O38:O43" si="21">SUM(L38:N38)</f>
        <v>500176.42724609375</v>
      </c>
      <c r="P38" s="66">
        <v>166725.47574869791</v>
      </c>
      <c r="Q38" s="66">
        <v>166725.47574869791</v>
      </c>
      <c r="R38" s="66">
        <v>166725.47574869791</v>
      </c>
      <c r="S38" s="45">
        <f t="shared" ref="S38:S43" si="22">SUM(P38:R38)</f>
        <v>500176.42724609375</v>
      </c>
      <c r="T38" s="66">
        <v>166725.47574869791</v>
      </c>
      <c r="U38" s="66">
        <v>166725.47574869791</v>
      </c>
      <c r="V38" s="66">
        <v>166725.47574869791</v>
      </c>
      <c r="W38" s="45">
        <f t="shared" ref="W38:W43" si="23">SUM(T38:V38)</f>
        <v>500176.42724609375</v>
      </c>
      <c r="X38" s="52"/>
      <c r="Y38" s="53">
        <f t="shared" ref="Y38:Y44" si="24">SUM(K38,O38,S38,W38)</f>
        <v>2000705.708984375</v>
      </c>
    </row>
    <row r="39" spans="1:25" ht="13" x14ac:dyDescent="0.15">
      <c r="B39" s="42" t="s">
        <v>103</v>
      </c>
      <c r="C39" s="44"/>
      <c r="D39" s="66">
        <v>117968.34</v>
      </c>
      <c r="E39" s="62"/>
      <c r="F39" s="62"/>
      <c r="G39" s="62"/>
      <c r="H39" s="66">
        <v>10723.194661458332</v>
      </c>
      <c r="I39" s="66">
        <v>10723.194661458332</v>
      </c>
      <c r="J39" s="66">
        <v>10723.194661458332</v>
      </c>
      <c r="K39" s="45">
        <f t="shared" si="20"/>
        <v>32169.583984374996</v>
      </c>
      <c r="L39" s="66">
        <v>10723.194661458332</v>
      </c>
      <c r="M39" s="66">
        <v>10723.194661458332</v>
      </c>
      <c r="N39" s="66">
        <v>10723.194661458332</v>
      </c>
      <c r="O39" s="45">
        <f t="shared" si="21"/>
        <v>32169.583984374996</v>
      </c>
      <c r="P39" s="66">
        <v>10723.194661458332</v>
      </c>
      <c r="Q39" s="66">
        <v>10723.194661458332</v>
      </c>
      <c r="R39" s="66">
        <v>10723.194661458332</v>
      </c>
      <c r="S39" s="45">
        <f t="shared" si="22"/>
        <v>32169.583984374996</v>
      </c>
      <c r="T39" s="66">
        <v>10723.194661458332</v>
      </c>
      <c r="U39" s="66">
        <v>10723.194661458332</v>
      </c>
      <c r="V39" s="66">
        <v>10723.194661458332</v>
      </c>
      <c r="W39" s="45">
        <f t="shared" si="23"/>
        <v>32169.583984374996</v>
      </c>
      <c r="X39" s="52"/>
      <c r="Y39" s="53">
        <f t="shared" si="24"/>
        <v>128678.33593749999</v>
      </c>
    </row>
    <row r="40" spans="1:25" ht="13" x14ac:dyDescent="0.15">
      <c r="B40" s="42" t="s">
        <v>104</v>
      </c>
      <c r="C40" s="44"/>
      <c r="D40" s="66">
        <v>50575.94</v>
      </c>
      <c r="E40" s="62"/>
      <c r="F40" s="62"/>
      <c r="G40" s="62"/>
      <c r="H40" s="66">
        <v>159.77794437371293</v>
      </c>
      <c r="I40" s="66">
        <v>156.15910248711856</v>
      </c>
      <c r="J40" s="66">
        <v>152.52518209266367</v>
      </c>
      <c r="K40" s="45">
        <f t="shared" si="20"/>
        <v>468.46222895349518</v>
      </c>
      <c r="L40" s="66">
        <v>148.87612036323208</v>
      </c>
      <c r="M40" s="66">
        <v>145.21185420992768</v>
      </c>
      <c r="N40" s="66">
        <v>141.53232028098452</v>
      </c>
      <c r="O40" s="45">
        <f t="shared" si="21"/>
        <v>435.62029485414428</v>
      </c>
      <c r="P40" s="66">
        <v>137.8374549606709</v>
      </c>
      <c r="Q40" s="66">
        <v>134.12719436818901</v>
      </c>
      <c r="R40" s="66">
        <v>130.40147435657227</v>
      </c>
      <c r="S40" s="45">
        <f t="shared" si="22"/>
        <v>402.36612368543217</v>
      </c>
      <c r="T40" s="66">
        <v>126.6602305115734</v>
      </c>
      <c r="U40" s="66">
        <v>122.90339815055421</v>
      </c>
      <c r="V40" s="66">
        <v>119.13091232136324</v>
      </c>
      <c r="W40" s="45">
        <f t="shared" si="23"/>
        <v>368.69454098349081</v>
      </c>
      <c r="X40" s="52"/>
      <c r="Y40" s="53">
        <f t="shared" si="24"/>
        <v>1675.1431884765625</v>
      </c>
    </row>
    <row r="41" spans="1:25" ht="13" x14ac:dyDescent="0.15">
      <c r="B41" s="42" t="s">
        <v>105</v>
      </c>
      <c r="C41" s="44"/>
      <c r="D41" s="66">
        <v>53711.32</v>
      </c>
      <c r="E41" s="62"/>
      <c r="F41" s="62"/>
      <c r="G41" s="62"/>
      <c r="H41" s="66">
        <v>3333.333333333333</v>
      </c>
      <c r="I41" s="66">
        <v>3333.333333333333</v>
      </c>
      <c r="J41" s="66">
        <v>3333.333333333333</v>
      </c>
      <c r="K41" s="45">
        <f t="shared" si="20"/>
        <v>10000</v>
      </c>
      <c r="L41" s="66">
        <v>3333.333333333333</v>
      </c>
      <c r="M41" s="66">
        <v>3333.333333333333</v>
      </c>
      <c r="N41" s="66">
        <v>3333.333333333333</v>
      </c>
      <c r="O41" s="45">
        <f t="shared" si="21"/>
        <v>10000</v>
      </c>
      <c r="P41" s="66">
        <v>3333.333333333333</v>
      </c>
      <c r="Q41" s="66">
        <v>3333.333333333333</v>
      </c>
      <c r="R41" s="66">
        <v>3333.333333333333</v>
      </c>
      <c r="S41" s="45">
        <f t="shared" si="22"/>
        <v>10000</v>
      </c>
      <c r="T41" s="66">
        <v>3333.333333333333</v>
      </c>
      <c r="U41" s="66">
        <v>3333.333333333333</v>
      </c>
      <c r="V41" s="66">
        <v>3333.333333333333</v>
      </c>
      <c r="W41" s="45">
        <f t="shared" si="23"/>
        <v>10000</v>
      </c>
      <c r="X41" s="52"/>
      <c r="Y41" s="53">
        <f t="shared" si="24"/>
        <v>40000</v>
      </c>
    </row>
    <row r="42" spans="1:25" ht="13" x14ac:dyDescent="0.15">
      <c r="B42" s="42" t="s">
        <v>106</v>
      </c>
      <c r="C42" s="44"/>
      <c r="D42" s="66">
        <v>0</v>
      </c>
      <c r="E42" s="62"/>
      <c r="F42" s="62"/>
      <c r="G42" s="62"/>
      <c r="H42" s="66">
        <v>0</v>
      </c>
      <c r="I42" s="66">
        <v>0</v>
      </c>
      <c r="J42" s="66">
        <v>0</v>
      </c>
      <c r="K42" s="45">
        <f t="shared" si="20"/>
        <v>0</v>
      </c>
      <c r="L42" s="66">
        <v>0</v>
      </c>
      <c r="M42" s="66">
        <v>0</v>
      </c>
      <c r="N42" s="66">
        <v>0</v>
      </c>
      <c r="O42" s="45">
        <f t="shared" si="21"/>
        <v>0</v>
      </c>
      <c r="P42" s="66">
        <v>0</v>
      </c>
      <c r="Q42" s="66">
        <v>0</v>
      </c>
      <c r="R42" s="66">
        <v>0</v>
      </c>
      <c r="S42" s="45">
        <f t="shared" si="22"/>
        <v>0</v>
      </c>
      <c r="T42" s="66">
        <v>0</v>
      </c>
      <c r="U42" s="66">
        <v>0</v>
      </c>
      <c r="V42" s="66">
        <v>0</v>
      </c>
      <c r="W42" s="45">
        <f t="shared" si="23"/>
        <v>0</v>
      </c>
      <c r="X42" s="52"/>
      <c r="Y42" s="53">
        <f t="shared" si="24"/>
        <v>0</v>
      </c>
    </row>
    <row r="43" spans="1:25" ht="13" x14ac:dyDescent="0.15">
      <c r="B43" s="42" t="s">
        <v>107</v>
      </c>
      <c r="C43" s="44"/>
      <c r="D43" s="66">
        <v>0</v>
      </c>
      <c r="E43" s="62"/>
      <c r="F43" s="62"/>
      <c r="G43" s="62"/>
      <c r="H43" s="66">
        <v>0</v>
      </c>
      <c r="I43" s="66">
        <v>0</v>
      </c>
      <c r="J43" s="66">
        <v>0</v>
      </c>
      <c r="K43" s="45">
        <f t="shared" si="20"/>
        <v>0</v>
      </c>
      <c r="L43" s="66">
        <v>0</v>
      </c>
      <c r="M43" s="66">
        <v>0</v>
      </c>
      <c r="N43" s="66">
        <v>0</v>
      </c>
      <c r="O43" s="45">
        <f t="shared" si="21"/>
        <v>0</v>
      </c>
      <c r="P43" s="66">
        <v>0</v>
      </c>
      <c r="Q43" s="66">
        <v>0</v>
      </c>
      <c r="R43" s="66">
        <v>0</v>
      </c>
      <c r="S43" s="45">
        <f t="shared" si="22"/>
        <v>0</v>
      </c>
      <c r="T43" s="66">
        <v>0</v>
      </c>
      <c r="U43" s="66">
        <v>0</v>
      </c>
      <c r="V43" s="66">
        <v>0</v>
      </c>
      <c r="W43" s="45">
        <f t="shared" si="23"/>
        <v>0</v>
      </c>
      <c r="X43" s="52"/>
      <c r="Y43" s="54">
        <f t="shared" si="24"/>
        <v>0</v>
      </c>
    </row>
    <row r="44" spans="1:25" ht="13" x14ac:dyDescent="0.15">
      <c r="B44" s="55" t="s">
        <v>108</v>
      </c>
      <c r="C44" s="44"/>
      <c r="D44" s="56">
        <f>SUM(D38:D43)</f>
        <v>2002869.2700000003</v>
      </c>
      <c r="E44" s="61"/>
      <c r="F44" s="61"/>
      <c r="G44" s="61"/>
      <c r="H44" s="70">
        <f>SUM(H38:H43)</f>
        <v>180941.78168786332</v>
      </c>
      <c r="I44" s="70">
        <f>SUM(I38:I43)</f>
        <v>180938.16284597671</v>
      </c>
      <c r="J44" s="70">
        <f>SUM(J38:J43)</f>
        <v>180934.52892558224</v>
      </c>
      <c r="K44" s="70">
        <f>SUM(H44:J44)</f>
        <v>542814.47345942236</v>
      </c>
      <c r="L44" s="70">
        <f>SUM(L38:L43)</f>
        <v>180930.87986385284</v>
      </c>
      <c r="M44" s="70">
        <f>SUM(M38:M43)</f>
        <v>180927.21559769951</v>
      </c>
      <c r="N44" s="70">
        <f>SUM(N38:N43)</f>
        <v>180923.53606377059</v>
      </c>
      <c r="O44" s="70">
        <f>SUM(L44:N44)</f>
        <v>542781.63152532303</v>
      </c>
      <c r="P44" s="70">
        <f>SUM(P38:P43)</f>
        <v>180919.84119845027</v>
      </c>
      <c r="Q44" s="70">
        <f>SUM(Q38:Q43)</f>
        <v>180916.13093785779</v>
      </c>
      <c r="R44" s="70">
        <f>SUM(R38:R43)</f>
        <v>180912.40521784616</v>
      </c>
      <c r="S44" s="70">
        <f>SUM(P44:R44)</f>
        <v>542748.37735415425</v>
      </c>
      <c r="T44" s="70">
        <f>SUM(T38:T43)</f>
        <v>180908.66397400116</v>
      </c>
      <c r="U44" s="70">
        <f>SUM(U38:U43)</f>
        <v>180904.90714164014</v>
      </c>
      <c r="V44" s="70">
        <f>SUM(V38:V43)</f>
        <v>180901.13465581095</v>
      </c>
      <c r="W44" s="70">
        <f>SUM(T44:V44)</f>
        <v>542714.70577145228</v>
      </c>
      <c r="X44" s="52"/>
      <c r="Y44" s="53">
        <f t="shared" si="24"/>
        <v>2171059.188110352</v>
      </c>
    </row>
    <row r="45" spans="1:25" ht="13" x14ac:dyDescent="0.15">
      <c r="B45" s="41"/>
      <c r="C45" s="44"/>
      <c r="D45" s="69"/>
      <c r="E45" s="60"/>
      <c r="F45" s="60"/>
      <c r="G45" s="60"/>
      <c r="H45" s="61"/>
      <c r="I45" s="61"/>
      <c r="J45" s="61"/>
      <c r="K45" s="61"/>
      <c r="L45" s="61"/>
      <c r="M45" s="61"/>
      <c r="N45" s="61"/>
      <c r="O45" s="61"/>
      <c r="P45" s="61"/>
      <c r="Q45" s="61"/>
      <c r="R45" s="61"/>
      <c r="S45" s="61"/>
      <c r="T45" s="61"/>
      <c r="U45" s="61"/>
      <c r="V45" s="61"/>
      <c r="W45" s="61"/>
      <c r="X45" s="52"/>
      <c r="Y45" s="53"/>
    </row>
    <row r="46" spans="1:25" ht="13" x14ac:dyDescent="0.15">
      <c r="A46" s="65" t="s">
        <v>109</v>
      </c>
      <c r="C46" s="44"/>
      <c r="D46" s="45"/>
      <c r="H46" s="53"/>
      <c r="I46" s="53"/>
      <c r="J46" s="53"/>
      <c r="K46" s="53"/>
      <c r="L46" s="53"/>
      <c r="M46" s="53"/>
      <c r="N46" s="53"/>
      <c r="O46" s="53"/>
      <c r="P46" s="53"/>
      <c r="Q46" s="53"/>
      <c r="R46" s="53"/>
      <c r="S46" s="53"/>
      <c r="T46" s="53"/>
      <c r="U46" s="53"/>
      <c r="V46" s="53"/>
      <c r="W46" s="53"/>
      <c r="X46" s="52"/>
      <c r="Y46" s="53"/>
    </row>
    <row r="47" spans="1:25" ht="13" x14ac:dyDescent="0.15">
      <c r="B47" s="42" t="s">
        <v>110</v>
      </c>
      <c r="C47" s="44"/>
      <c r="D47" s="66">
        <v>40024.54</v>
      </c>
      <c r="E47" s="62"/>
      <c r="F47" s="62"/>
      <c r="G47" s="62"/>
      <c r="H47" s="66">
        <v>3424.087239583333</v>
      </c>
      <c r="I47" s="66">
        <v>3424.087239583333</v>
      </c>
      <c r="J47" s="66">
        <v>3424.087239583333</v>
      </c>
      <c r="K47" s="45">
        <f t="shared" ref="K47:K58" si="25">SUM(H47:J47)</f>
        <v>10272.26171875</v>
      </c>
      <c r="L47" s="66">
        <v>3424.087239583333</v>
      </c>
      <c r="M47" s="66">
        <v>3424.087239583333</v>
      </c>
      <c r="N47" s="66">
        <v>3424.087239583333</v>
      </c>
      <c r="O47" s="45">
        <f t="shared" ref="O47:O58" si="26">SUM(L47:N47)</f>
        <v>10272.26171875</v>
      </c>
      <c r="P47" s="66">
        <v>3424.087239583333</v>
      </c>
      <c r="Q47" s="66">
        <v>3424.087239583333</v>
      </c>
      <c r="R47" s="66">
        <v>3424.087239583333</v>
      </c>
      <c r="S47" s="45">
        <f t="shared" ref="S47:S58" si="27">SUM(P47:R47)</f>
        <v>10272.26171875</v>
      </c>
      <c r="T47" s="66">
        <v>3424.087239583333</v>
      </c>
      <c r="U47" s="66">
        <v>3424.087239583333</v>
      </c>
      <c r="V47" s="66">
        <v>3424.087239583333</v>
      </c>
      <c r="W47" s="45">
        <f t="shared" ref="W47:W58" si="28">SUM(T47:V47)</f>
        <v>10272.26171875</v>
      </c>
      <c r="X47" s="52"/>
      <c r="Y47" s="53">
        <f t="shared" ref="Y47:Y59" si="29">SUM(K47,O47,S47,W47)</f>
        <v>41089.046875</v>
      </c>
    </row>
    <row r="48" spans="1:25" ht="13" x14ac:dyDescent="0.15">
      <c r="B48" s="42" t="s">
        <v>111</v>
      </c>
      <c r="C48" s="44"/>
      <c r="D48" s="66">
        <v>14341.600000000002</v>
      </c>
      <c r="E48" s="62"/>
      <c r="F48" s="62"/>
      <c r="G48" s="62"/>
      <c r="H48" s="66">
        <v>1699.9319661458333</v>
      </c>
      <c r="I48" s="66">
        <v>1699.9319661458333</v>
      </c>
      <c r="J48" s="66">
        <v>1699.9319661458333</v>
      </c>
      <c r="K48" s="45">
        <f t="shared" si="25"/>
        <v>5099.7958984375</v>
      </c>
      <c r="L48" s="66">
        <v>1699.9319661458333</v>
      </c>
      <c r="M48" s="66">
        <v>1699.9319661458333</v>
      </c>
      <c r="N48" s="66">
        <v>1699.9319661458333</v>
      </c>
      <c r="O48" s="45">
        <f t="shared" si="26"/>
        <v>5099.7958984375</v>
      </c>
      <c r="P48" s="66">
        <v>1699.9319661458333</v>
      </c>
      <c r="Q48" s="66">
        <v>1699.9319661458333</v>
      </c>
      <c r="R48" s="66">
        <v>1699.9319661458333</v>
      </c>
      <c r="S48" s="45">
        <f t="shared" si="27"/>
        <v>5099.7958984375</v>
      </c>
      <c r="T48" s="66">
        <v>1699.9319661458333</v>
      </c>
      <c r="U48" s="66">
        <v>1699.9319661458333</v>
      </c>
      <c r="V48" s="66">
        <v>1699.9319661458333</v>
      </c>
      <c r="W48" s="45">
        <f t="shared" si="28"/>
        <v>5099.7958984375</v>
      </c>
      <c r="X48" s="52"/>
      <c r="Y48" s="53">
        <f t="shared" si="29"/>
        <v>20399.18359375</v>
      </c>
    </row>
    <row r="49" spans="1:25" ht="13" x14ac:dyDescent="0.15">
      <c r="B49" s="42" t="s">
        <v>112</v>
      </c>
      <c r="C49" s="44"/>
      <c r="D49" s="66">
        <v>13665.15</v>
      </c>
      <c r="E49" s="62"/>
      <c r="F49" s="62"/>
      <c r="G49" s="62"/>
      <c r="H49" s="66">
        <v>983.589599609375</v>
      </c>
      <c r="I49" s="66">
        <v>983.589599609375</v>
      </c>
      <c r="J49" s="66">
        <v>983.589599609375</v>
      </c>
      <c r="K49" s="45">
        <f t="shared" si="25"/>
        <v>2950.768798828125</v>
      </c>
      <c r="L49" s="66">
        <v>983.589599609375</v>
      </c>
      <c r="M49" s="66">
        <v>983.589599609375</v>
      </c>
      <c r="N49" s="66">
        <v>983.589599609375</v>
      </c>
      <c r="O49" s="45">
        <f t="shared" si="26"/>
        <v>2950.768798828125</v>
      </c>
      <c r="P49" s="66">
        <v>983.589599609375</v>
      </c>
      <c r="Q49" s="66">
        <v>983.589599609375</v>
      </c>
      <c r="R49" s="66">
        <v>983.589599609375</v>
      </c>
      <c r="S49" s="45">
        <f t="shared" si="27"/>
        <v>2950.768798828125</v>
      </c>
      <c r="T49" s="66">
        <v>983.589599609375</v>
      </c>
      <c r="U49" s="66">
        <v>983.589599609375</v>
      </c>
      <c r="V49" s="66">
        <v>983.589599609375</v>
      </c>
      <c r="W49" s="45">
        <f t="shared" si="28"/>
        <v>2950.768798828125</v>
      </c>
      <c r="X49" s="52"/>
      <c r="Y49" s="53">
        <f t="shared" si="29"/>
        <v>11803.0751953125</v>
      </c>
    </row>
    <row r="50" spans="1:25" ht="13" x14ac:dyDescent="0.15">
      <c r="B50" s="42" t="s">
        <v>113</v>
      </c>
      <c r="C50" s="44"/>
      <c r="D50" s="66">
        <v>165554.60999999999</v>
      </c>
      <c r="E50" s="62"/>
      <c r="F50" s="62"/>
      <c r="G50" s="62"/>
      <c r="H50" s="66">
        <v>14071.299479166666</v>
      </c>
      <c r="I50" s="66">
        <v>14071.299479166666</v>
      </c>
      <c r="J50" s="66">
        <v>14071.299479166666</v>
      </c>
      <c r="K50" s="45">
        <f t="shared" si="25"/>
        <v>42213.8984375</v>
      </c>
      <c r="L50" s="66">
        <v>14071.299479166666</v>
      </c>
      <c r="M50" s="66">
        <v>14071.299479166666</v>
      </c>
      <c r="N50" s="66">
        <v>14071.299479166666</v>
      </c>
      <c r="O50" s="45">
        <f t="shared" si="26"/>
        <v>42213.8984375</v>
      </c>
      <c r="P50" s="66">
        <v>14071.299479166666</v>
      </c>
      <c r="Q50" s="66">
        <v>14071.299479166666</v>
      </c>
      <c r="R50" s="66">
        <v>14071.299479166666</v>
      </c>
      <c r="S50" s="45">
        <f t="shared" si="27"/>
        <v>42213.8984375</v>
      </c>
      <c r="T50" s="66">
        <v>14071.299479166666</v>
      </c>
      <c r="U50" s="66">
        <v>14071.299479166666</v>
      </c>
      <c r="V50" s="66">
        <v>14071.299479166666</v>
      </c>
      <c r="W50" s="45">
        <f t="shared" si="28"/>
        <v>42213.8984375</v>
      </c>
      <c r="X50" s="52"/>
      <c r="Y50" s="53">
        <f t="shared" si="29"/>
        <v>168855.59375</v>
      </c>
    </row>
    <row r="51" spans="1:25" ht="13" x14ac:dyDescent="0.15">
      <c r="B51" s="42" t="s">
        <v>114</v>
      </c>
      <c r="C51" s="44"/>
      <c r="D51" s="66">
        <v>169371.49000000002</v>
      </c>
      <c r="E51" s="62"/>
      <c r="F51" s="62"/>
      <c r="G51" s="62"/>
      <c r="H51" s="66">
        <v>13770.00390625</v>
      </c>
      <c r="I51" s="66">
        <v>13770.00390625</v>
      </c>
      <c r="J51" s="66">
        <v>13770.00390625</v>
      </c>
      <c r="K51" s="45">
        <f t="shared" si="25"/>
        <v>41310.01171875</v>
      </c>
      <c r="L51" s="66">
        <v>13770.00390625</v>
      </c>
      <c r="M51" s="66">
        <v>13770.00390625</v>
      </c>
      <c r="N51" s="66">
        <v>13770.00390625</v>
      </c>
      <c r="O51" s="45">
        <f t="shared" si="26"/>
        <v>41310.01171875</v>
      </c>
      <c r="P51" s="66">
        <v>13770.00390625</v>
      </c>
      <c r="Q51" s="66">
        <v>13770.00390625</v>
      </c>
      <c r="R51" s="66">
        <v>13770.00390625</v>
      </c>
      <c r="S51" s="45">
        <f t="shared" si="27"/>
        <v>41310.01171875</v>
      </c>
      <c r="T51" s="66">
        <v>13770.00390625</v>
      </c>
      <c r="U51" s="66">
        <v>13770.00390625</v>
      </c>
      <c r="V51" s="66">
        <v>13770.00390625</v>
      </c>
      <c r="W51" s="45">
        <f t="shared" si="28"/>
        <v>41310.01171875</v>
      </c>
      <c r="X51" s="52"/>
      <c r="Y51" s="53">
        <f t="shared" si="29"/>
        <v>165240.046875</v>
      </c>
    </row>
    <row r="52" spans="1:25" ht="13" x14ac:dyDescent="0.15">
      <c r="B52" s="42" t="s">
        <v>115</v>
      </c>
      <c r="C52" s="44"/>
      <c r="D52" s="66">
        <v>0</v>
      </c>
      <c r="E52" s="62"/>
      <c r="F52" s="62"/>
      <c r="G52" s="62"/>
      <c r="H52" s="66">
        <v>0</v>
      </c>
      <c r="I52" s="66">
        <v>0</v>
      </c>
      <c r="J52" s="66">
        <v>0</v>
      </c>
      <c r="K52" s="45">
        <f t="shared" si="25"/>
        <v>0</v>
      </c>
      <c r="L52" s="66">
        <v>0</v>
      </c>
      <c r="M52" s="66">
        <v>0</v>
      </c>
      <c r="N52" s="66">
        <v>0</v>
      </c>
      <c r="O52" s="45">
        <f t="shared" si="26"/>
        <v>0</v>
      </c>
      <c r="P52" s="66">
        <v>0</v>
      </c>
      <c r="Q52" s="66">
        <v>0</v>
      </c>
      <c r="R52" s="66">
        <v>0</v>
      </c>
      <c r="S52" s="45">
        <f t="shared" si="27"/>
        <v>0</v>
      </c>
      <c r="T52" s="66">
        <v>0</v>
      </c>
      <c r="U52" s="66">
        <v>0</v>
      </c>
      <c r="V52" s="66">
        <v>0</v>
      </c>
      <c r="W52" s="45">
        <f t="shared" si="28"/>
        <v>0</v>
      </c>
      <c r="X52" s="52"/>
      <c r="Y52" s="53">
        <f t="shared" si="29"/>
        <v>0</v>
      </c>
    </row>
    <row r="53" spans="1:25" ht="13" x14ac:dyDescent="0.15">
      <c r="B53" s="42" t="s">
        <v>116</v>
      </c>
      <c r="C53" s="44"/>
      <c r="D53" s="66">
        <v>41553.32</v>
      </c>
      <c r="E53" s="62"/>
      <c r="F53" s="62"/>
      <c r="G53" s="62"/>
      <c r="H53" s="66">
        <v>4380.9166666666661</v>
      </c>
      <c r="I53" s="66">
        <v>4380.9166666666661</v>
      </c>
      <c r="J53" s="66">
        <v>4380.9166666666661</v>
      </c>
      <c r="K53" s="45">
        <f t="shared" si="25"/>
        <v>13142.749999999998</v>
      </c>
      <c r="L53" s="66">
        <v>4380.9166666666661</v>
      </c>
      <c r="M53" s="66">
        <v>4380.9166666666661</v>
      </c>
      <c r="N53" s="66">
        <v>4380.9166666666661</v>
      </c>
      <c r="O53" s="45">
        <f t="shared" si="26"/>
        <v>13142.749999999998</v>
      </c>
      <c r="P53" s="66">
        <v>4380.9166666666661</v>
      </c>
      <c r="Q53" s="66">
        <v>4380.9166666666661</v>
      </c>
      <c r="R53" s="66">
        <v>4380.9166666666661</v>
      </c>
      <c r="S53" s="45">
        <f t="shared" si="27"/>
        <v>13142.749999999998</v>
      </c>
      <c r="T53" s="66">
        <v>4380.9166666666661</v>
      </c>
      <c r="U53" s="66">
        <v>4380.9166666666661</v>
      </c>
      <c r="V53" s="66">
        <v>4380.9166666666661</v>
      </c>
      <c r="W53" s="45">
        <f t="shared" si="28"/>
        <v>13142.749999999998</v>
      </c>
      <c r="X53" s="52"/>
      <c r="Y53" s="53">
        <f t="shared" si="29"/>
        <v>52570.999999999993</v>
      </c>
    </row>
    <row r="54" spans="1:25" ht="13" x14ac:dyDescent="0.15">
      <c r="B54" s="42" t="s">
        <v>117</v>
      </c>
      <c r="C54" s="44"/>
      <c r="D54" s="66">
        <v>58208.069999999992</v>
      </c>
      <c r="E54" s="62"/>
      <c r="F54" s="62"/>
      <c r="G54" s="62"/>
      <c r="H54" s="66">
        <v>7346.572265625</v>
      </c>
      <c r="I54" s="66">
        <v>7346.572265625</v>
      </c>
      <c r="J54" s="66">
        <v>7346.572265625</v>
      </c>
      <c r="K54" s="45">
        <f t="shared" si="25"/>
        <v>22039.716796875</v>
      </c>
      <c r="L54" s="66">
        <v>7346.572265625</v>
      </c>
      <c r="M54" s="66">
        <v>7346.572265625</v>
      </c>
      <c r="N54" s="66">
        <v>7346.572265625</v>
      </c>
      <c r="O54" s="45">
        <f t="shared" si="26"/>
        <v>22039.716796875</v>
      </c>
      <c r="P54" s="66">
        <v>7346.572265625</v>
      </c>
      <c r="Q54" s="66">
        <v>7346.572265625</v>
      </c>
      <c r="R54" s="66">
        <v>7346.572265625</v>
      </c>
      <c r="S54" s="45">
        <f t="shared" si="27"/>
        <v>22039.716796875</v>
      </c>
      <c r="T54" s="66">
        <v>7346.572265625</v>
      </c>
      <c r="U54" s="66">
        <v>7346.572265625</v>
      </c>
      <c r="V54" s="66">
        <v>7346.572265625</v>
      </c>
      <c r="W54" s="45">
        <f t="shared" si="28"/>
        <v>22039.716796875</v>
      </c>
      <c r="X54" s="52"/>
      <c r="Y54" s="53">
        <f t="shared" si="29"/>
        <v>88158.8671875</v>
      </c>
    </row>
    <row r="55" spans="1:25" ht="13" x14ac:dyDescent="0.15">
      <c r="B55" s="42" t="s">
        <v>118</v>
      </c>
      <c r="C55" s="44"/>
      <c r="D55" s="66">
        <v>0</v>
      </c>
      <c r="E55" s="62"/>
      <c r="F55" s="62"/>
      <c r="G55" s="62"/>
      <c r="H55" s="66">
        <v>0</v>
      </c>
      <c r="I55" s="66">
        <v>0</v>
      </c>
      <c r="J55" s="66">
        <v>0</v>
      </c>
      <c r="K55" s="45">
        <f t="shared" si="25"/>
        <v>0</v>
      </c>
      <c r="L55" s="66">
        <v>0</v>
      </c>
      <c r="M55" s="66">
        <v>0</v>
      </c>
      <c r="N55" s="66">
        <v>0</v>
      </c>
      <c r="O55" s="45">
        <f t="shared" si="26"/>
        <v>0</v>
      </c>
      <c r="P55" s="66">
        <v>0</v>
      </c>
      <c r="Q55" s="66">
        <v>0</v>
      </c>
      <c r="R55" s="66">
        <v>0</v>
      </c>
      <c r="S55" s="45">
        <f t="shared" si="27"/>
        <v>0</v>
      </c>
      <c r="T55" s="66">
        <v>0</v>
      </c>
      <c r="U55" s="66">
        <v>0</v>
      </c>
      <c r="V55" s="66">
        <v>0</v>
      </c>
      <c r="W55" s="45">
        <f t="shared" si="28"/>
        <v>0</v>
      </c>
      <c r="X55" s="52"/>
      <c r="Y55" s="53">
        <f t="shared" si="29"/>
        <v>0</v>
      </c>
    </row>
    <row r="56" spans="1:25" ht="13" x14ac:dyDescent="0.15">
      <c r="B56" s="42" t="s">
        <v>119</v>
      </c>
      <c r="C56" s="44"/>
      <c r="D56" s="66">
        <v>0</v>
      </c>
      <c r="E56" s="62"/>
      <c r="F56" s="62"/>
      <c r="G56" s="62"/>
      <c r="H56" s="66">
        <v>0</v>
      </c>
      <c r="I56" s="66">
        <v>0</v>
      </c>
      <c r="J56" s="66">
        <v>0</v>
      </c>
      <c r="K56" s="45">
        <f t="shared" si="25"/>
        <v>0</v>
      </c>
      <c r="L56" s="66">
        <v>0</v>
      </c>
      <c r="M56" s="66">
        <v>0</v>
      </c>
      <c r="N56" s="66">
        <v>0</v>
      </c>
      <c r="O56" s="45">
        <f t="shared" si="26"/>
        <v>0</v>
      </c>
      <c r="P56" s="66">
        <v>0</v>
      </c>
      <c r="Q56" s="66">
        <v>0</v>
      </c>
      <c r="R56" s="66">
        <v>0</v>
      </c>
      <c r="S56" s="45">
        <f t="shared" si="27"/>
        <v>0</v>
      </c>
      <c r="T56" s="66">
        <v>0</v>
      </c>
      <c r="U56" s="66">
        <v>0</v>
      </c>
      <c r="V56" s="66">
        <v>0</v>
      </c>
      <c r="W56" s="45">
        <f t="shared" si="28"/>
        <v>0</v>
      </c>
      <c r="X56" s="52"/>
      <c r="Y56" s="53">
        <f t="shared" si="29"/>
        <v>0</v>
      </c>
    </row>
    <row r="57" spans="1:25" ht="13" x14ac:dyDescent="0.15">
      <c r="B57" s="42" t="s">
        <v>120</v>
      </c>
      <c r="C57" s="44"/>
      <c r="D57" s="66">
        <v>66244.639999999999</v>
      </c>
      <c r="E57" s="62"/>
      <c r="F57" s="62"/>
      <c r="G57" s="62"/>
      <c r="H57" s="66">
        <v>6665.6061197916661</v>
      </c>
      <c r="I57" s="66">
        <v>6665.6061197916661</v>
      </c>
      <c r="J57" s="66">
        <v>6665.6061197916661</v>
      </c>
      <c r="K57" s="45">
        <f t="shared" si="25"/>
        <v>19996.818359375</v>
      </c>
      <c r="L57" s="66">
        <v>6665.6061197916661</v>
      </c>
      <c r="M57" s="66">
        <v>6665.6061197916661</v>
      </c>
      <c r="N57" s="66">
        <v>6665.6061197916661</v>
      </c>
      <c r="O57" s="45">
        <f t="shared" si="26"/>
        <v>19996.818359375</v>
      </c>
      <c r="P57" s="66">
        <v>6665.6061197916661</v>
      </c>
      <c r="Q57" s="66">
        <v>6665.6061197916661</v>
      </c>
      <c r="R57" s="66">
        <v>6665.6061197916661</v>
      </c>
      <c r="S57" s="45">
        <f t="shared" si="27"/>
        <v>19996.818359375</v>
      </c>
      <c r="T57" s="66">
        <v>6665.6061197916661</v>
      </c>
      <c r="U57" s="66">
        <v>6665.6061197916661</v>
      </c>
      <c r="V57" s="66">
        <v>6665.6061197916661</v>
      </c>
      <c r="W57" s="45">
        <f t="shared" si="28"/>
        <v>19996.818359375</v>
      </c>
      <c r="X57" s="52"/>
      <c r="Y57" s="53">
        <f t="shared" si="29"/>
        <v>79987.2734375</v>
      </c>
    </row>
    <row r="58" spans="1:25" ht="13" x14ac:dyDescent="0.15">
      <c r="B58" s="42" t="s">
        <v>121</v>
      </c>
      <c r="C58" s="44"/>
      <c r="D58" s="66">
        <v>104489.54000000001</v>
      </c>
      <c r="E58" s="62"/>
      <c r="F58" s="62"/>
      <c r="G58" s="62"/>
      <c r="H58" s="66">
        <v>10925.709747314451</v>
      </c>
      <c r="I58" s="66">
        <v>10925.709747314451</v>
      </c>
      <c r="J58" s="66">
        <v>73425.709747314453</v>
      </c>
      <c r="K58" s="45">
        <f t="shared" si="25"/>
        <v>95277.129241943359</v>
      </c>
      <c r="L58" s="66">
        <v>10925.709747314451</v>
      </c>
      <c r="M58" s="66">
        <v>10925.709747314451</v>
      </c>
      <c r="N58" s="66">
        <v>73425.709747314453</v>
      </c>
      <c r="O58" s="45">
        <f t="shared" si="26"/>
        <v>95277.129241943359</v>
      </c>
      <c r="P58" s="66">
        <v>10925.709747314451</v>
      </c>
      <c r="Q58" s="66">
        <v>10925.709747314451</v>
      </c>
      <c r="R58" s="66">
        <v>73425.709747314453</v>
      </c>
      <c r="S58" s="45">
        <f t="shared" si="27"/>
        <v>95277.129241943359</v>
      </c>
      <c r="T58" s="66">
        <v>10925.709747314451</v>
      </c>
      <c r="U58" s="66">
        <v>10925.709747314451</v>
      </c>
      <c r="V58" s="66">
        <v>73425.709747314453</v>
      </c>
      <c r="W58" s="45">
        <f t="shared" si="28"/>
        <v>95277.129241943359</v>
      </c>
      <c r="X58" s="52"/>
      <c r="Y58" s="54">
        <f t="shared" si="29"/>
        <v>381108.51696777344</v>
      </c>
    </row>
    <row r="59" spans="1:25" ht="13" x14ac:dyDescent="0.15">
      <c r="B59" s="55" t="s">
        <v>122</v>
      </c>
      <c r="C59" s="44"/>
      <c r="D59" s="56">
        <f>SUM(D47:D58)</f>
        <v>673452.96000000008</v>
      </c>
      <c r="E59" s="61"/>
      <c r="F59" s="61"/>
      <c r="G59" s="61"/>
      <c r="H59" s="70">
        <f>SUM(H47:H58)</f>
        <v>63267.716990152985</v>
      </c>
      <c r="I59" s="70">
        <f>SUM(I47:I58)</f>
        <v>63267.716990152985</v>
      </c>
      <c r="J59" s="70">
        <f>SUM(J47:J58)</f>
        <v>125767.71699015299</v>
      </c>
      <c r="K59" s="70">
        <f>SUM(H59:J59)</f>
        <v>252303.15097045896</v>
      </c>
      <c r="L59" s="70">
        <f>SUM(L47:L58)</f>
        <v>63267.716990152985</v>
      </c>
      <c r="M59" s="70">
        <f>SUM(M47:M58)</f>
        <v>63267.716990152985</v>
      </c>
      <c r="N59" s="70">
        <f>SUM(N47:N58)</f>
        <v>125767.71699015299</v>
      </c>
      <c r="O59" s="70">
        <f>SUM(L59:N59)</f>
        <v>252303.15097045896</v>
      </c>
      <c r="P59" s="70">
        <f>SUM(P47:P58)</f>
        <v>63267.716990152985</v>
      </c>
      <c r="Q59" s="70">
        <f>SUM(Q47:Q58)</f>
        <v>63267.716990152985</v>
      </c>
      <c r="R59" s="70">
        <f>SUM(R47:R58)</f>
        <v>125767.71699015299</v>
      </c>
      <c r="S59" s="70">
        <f>SUM(P59:R59)</f>
        <v>252303.15097045896</v>
      </c>
      <c r="T59" s="70">
        <f>SUM(T47:T58)</f>
        <v>63267.716990152985</v>
      </c>
      <c r="U59" s="70">
        <f>SUM(U47:U58)</f>
        <v>63267.716990152985</v>
      </c>
      <c r="V59" s="70">
        <f>SUM(V47:V58)</f>
        <v>125767.71699015299</v>
      </c>
      <c r="W59" s="70">
        <f>SUM(T59:V59)</f>
        <v>252303.15097045896</v>
      </c>
      <c r="X59" s="52"/>
      <c r="Y59" s="53">
        <f t="shared" si="29"/>
        <v>1009212.6038818358</v>
      </c>
    </row>
    <row r="60" spans="1:25" ht="13" x14ac:dyDescent="0.15">
      <c r="B60" s="41"/>
      <c r="C60" s="44"/>
      <c r="D60" s="69"/>
      <c r="E60" s="60"/>
      <c r="F60" s="60"/>
      <c r="G60" s="60"/>
      <c r="H60" s="61"/>
      <c r="I60" s="61"/>
      <c r="J60" s="61"/>
      <c r="K60" s="61"/>
      <c r="L60" s="61"/>
      <c r="M60" s="61"/>
      <c r="N60" s="61"/>
      <c r="O60" s="61"/>
      <c r="P60" s="61"/>
      <c r="Q60" s="61"/>
      <c r="R60" s="61"/>
      <c r="S60" s="61"/>
      <c r="T60" s="61"/>
      <c r="U60" s="61"/>
      <c r="V60" s="61"/>
      <c r="W60" s="61"/>
      <c r="X60" s="52"/>
      <c r="Y60" s="53"/>
    </row>
    <row r="61" spans="1:25" ht="13" x14ac:dyDescent="0.15">
      <c r="B61" s="55" t="s">
        <v>123</v>
      </c>
      <c r="C61" s="44"/>
      <c r="D61" s="56">
        <f>D59+D44+D35+D27</f>
        <v>8390654.370000001</v>
      </c>
      <c r="E61" s="61"/>
      <c r="F61" s="61"/>
      <c r="G61" s="61"/>
      <c r="H61" s="70">
        <f t="shared" ref="H61:W61" si="30">H59+H44+H35+H27</f>
        <v>758051.87135684793</v>
      </c>
      <c r="I61" s="70">
        <f t="shared" si="30"/>
        <v>792860.16804986703</v>
      </c>
      <c r="J61" s="70">
        <f t="shared" si="30"/>
        <v>895363.53373821441</v>
      </c>
      <c r="K61" s="70">
        <f t="shared" si="30"/>
        <v>2446275.5731449295</v>
      </c>
      <c r="L61" s="70">
        <f t="shared" si="30"/>
        <v>828617.21357977507</v>
      </c>
      <c r="M61" s="70">
        <f t="shared" si="30"/>
        <v>816611.56262030546</v>
      </c>
      <c r="N61" s="70">
        <f t="shared" si="30"/>
        <v>926147.6627127151</v>
      </c>
      <c r="O61" s="70">
        <f t="shared" si="30"/>
        <v>2571376.4389127959</v>
      </c>
      <c r="P61" s="70">
        <f t="shared" si="30"/>
        <v>826835.18660771148</v>
      </c>
      <c r="Q61" s="70">
        <f t="shared" si="30"/>
        <v>816599.64125168708</v>
      </c>
      <c r="R61" s="70">
        <f t="shared" si="30"/>
        <v>891960.80610095582</v>
      </c>
      <c r="S61" s="70">
        <f t="shared" si="30"/>
        <v>2535395.6339603541</v>
      </c>
      <c r="T61" s="70">
        <f t="shared" si="30"/>
        <v>814717.07778234663</v>
      </c>
      <c r="U61" s="70">
        <f t="shared" si="30"/>
        <v>836305.33545077895</v>
      </c>
      <c r="V61" s="70">
        <f t="shared" si="30"/>
        <v>905925.17365895095</v>
      </c>
      <c r="W61" s="71">
        <f t="shared" si="30"/>
        <v>2556947.5868920768</v>
      </c>
      <c r="X61" s="52"/>
      <c r="Y61" s="54">
        <f>SUM(K61,O61,S61,W61)</f>
        <v>10109995.232910156</v>
      </c>
    </row>
    <row r="62" spans="1:25" ht="12.75" customHeight="1" x14ac:dyDescent="0.15">
      <c r="A62" s="41" t="s">
        <v>124</v>
      </c>
      <c r="B62" s="55"/>
      <c r="C62" s="44"/>
      <c r="D62" s="56">
        <f>D16-D61</f>
        <v>1672802.3900000006</v>
      </c>
      <c r="E62" s="61"/>
      <c r="F62" s="61"/>
      <c r="G62" s="61"/>
      <c r="H62" s="70">
        <f t="shared" ref="H62:W62" si="31">H16-H61</f>
        <v>-59779.709247473045</v>
      </c>
      <c r="I62" s="70">
        <f t="shared" si="31"/>
        <v>-99433.458088929649</v>
      </c>
      <c r="J62" s="70">
        <f t="shared" si="31"/>
        <v>-90643.784235373605</v>
      </c>
      <c r="K62" s="70">
        <f t="shared" si="31"/>
        <v>-249856.95157177653</v>
      </c>
      <c r="L62" s="70">
        <f t="shared" si="31"/>
        <v>-33048.914662871743</v>
      </c>
      <c r="M62" s="70">
        <f t="shared" si="31"/>
        <v>107874.59696776257</v>
      </c>
      <c r="N62" s="70">
        <f t="shared" si="31"/>
        <v>886539.13080646098</v>
      </c>
      <c r="O62" s="70">
        <f t="shared" si="31"/>
        <v>961364.8131113518</v>
      </c>
      <c r="P62" s="70">
        <f t="shared" si="31"/>
        <v>-979.7345835637534</v>
      </c>
      <c r="Q62" s="70">
        <f t="shared" si="31"/>
        <v>12929.311163085629</v>
      </c>
      <c r="R62" s="70">
        <f t="shared" si="31"/>
        <v>-63515.604662745609</v>
      </c>
      <c r="S62" s="70">
        <f t="shared" si="31"/>
        <v>-51566.02808322385</v>
      </c>
      <c r="T62" s="70">
        <f t="shared" si="31"/>
        <v>9411.8746324260719</v>
      </c>
      <c r="U62" s="70">
        <f t="shared" si="31"/>
        <v>-6133.6344031937188</v>
      </c>
      <c r="V62" s="70">
        <f t="shared" si="31"/>
        <v>22214.029341759277</v>
      </c>
      <c r="W62" s="70">
        <f t="shared" si="31"/>
        <v>25492.269570991397</v>
      </c>
      <c r="X62" s="52"/>
      <c r="Y62" s="53">
        <f>SUM(K62,O62,S62,W62)</f>
        <v>685434.10302734282</v>
      </c>
    </row>
    <row r="63" spans="1:25" ht="12.75" customHeight="1" x14ac:dyDescent="0.15">
      <c r="A63" s="41"/>
      <c r="B63" s="41"/>
      <c r="C63" s="44"/>
      <c r="D63" s="72"/>
      <c r="E63" s="61"/>
      <c r="F63" s="61"/>
      <c r="G63" s="61"/>
      <c r="H63" s="73"/>
      <c r="I63" s="73"/>
      <c r="J63" s="73"/>
      <c r="K63" s="61"/>
      <c r="L63" s="73"/>
      <c r="M63" s="73"/>
      <c r="N63" s="73"/>
      <c r="O63" s="61"/>
      <c r="P63" s="73"/>
      <c r="Q63" s="73"/>
      <c r="R63" s="73"/>
      <c r="S63" s="61"/>
      <c r="T63" s="73"/>
      <c r="U63" s="73"/>
      <c r="V63" s="73"/>
      <c r="W63" s="61"/>
      <c r="X63" s="52"/>
      <c r="Y63" s="53"/>
    </row>
    <row r="64" spans="1:25" ht="13" x14ac:dyDescent="0.15">
      <c r="A64" s="41" t="s">
        <v>125</v>
      </c>
      <c r="B64" s="55"/>
      <c r="C64" s="44"/>
      <c r="D64" s="56">
        <f>D62</f>
        <v>1672802.3900000006</v>
      </c>
      <c r="E64" s="74"/>
      <c r="F64" s="74"/>
      <c r="G64" s="74"/>
      <c r="H64" s="75">
        <f>H62</f>
        <v>-59779.709247473045</v>
      </c>
      <c r="I64" s="75">
        <f t="shared" ref="I64:W64" si="32">I62</f>
        <v>-99433.458088929649</v>
      </c>
      <c r="J64" s="75">
        <f t="shared" si="32"/>
        <v>-90643.784235373605</v>
      </c>
      <c r="K64" s="75">
        <f t="shared" si="32"/>
        <v>-249856.95157177653</v>
      </c>
      <c r="L64" s="75">
        <f t="shared" si="32"/>
        <v>-33048.914662871743</v>
      </c>
      <c r="M64" s="75">
        <f t="shared" si="32"/>
        <v>107874.59696776257</v>
      </c>
      <c r="N64" s="75">
        <f t="shared" si="32"/>
        <v>886539.13080646098</v>
      </c>
      <c r="O64" s="75">
        <f t="shared" si="32"/>
        <v>961364.8131113518</v>
      </c>
      <c r="P64" s="75">
        <f t="shared" si="32"/>
        <v>-979.7345835637534</v>
      </c>
      <c r="Q64" s="75">
        <f t="shared" si="32"/>
        <v>12929.311163085629</v>
      </c>
      <c r="R64" s="75">
        <f t="shared" si="32"/>
        <v>-63515.604662745609</v>
      </c>
      <c r="S64" s="75">
        <f t="shared" si="32"/>
        <v>-51566.02808322385</v>
      </c>
      <c r="T64" s="75">
        <f t="shared" si="32"/>
        <v>9411.8746324260719</v>
      </c>
      <c r="U64" s="75">
        <f t="shared" si="32"/>
        <v>-6133.6344031937188</v>
      </c>
      <c r="V64" s="75">
        <f t="shared" si="32"/>
        <v>22214.029341759277</v>
      </c>
      <c r="W64" s="75">
        <f t="shared" si="32"/>
        <v>25492.269570991397</v>
      </c>
      <c r="X64" s="76"/>
      <c r="Y64" s="77">
        <f>SUM(K64,O64,S64,W64)</f>
        <v>685434.10302734282</v>
      </c>
    </row>
  </sheetData>
  <pageMargins left="0.75" right="0.35" top="0.5" bottom="0.5" header="0.5" footer="0.5"/>
  <pageSetup scale="32" orientation="portrait" horizontalDpi="300" verticalDpi="300" r:id="rId1"/>
  <headerFooter alignWithMargins="0">
    <oddHeader xml:space="preserve">&amp;C&amp;"Arial,Bold"&amp;11
</oddHead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Enrollment</vt:lpstr>
      <vt:lpstr>Annual Budget</vt:lpstr>
      <vt:lpstr>'Annual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Mayank Palod</dc:creator>
  <cp:lastModifiedBy>Michael Bayuk</cp:lastModifiedBy>
  <dcterms:created xsi:type="dcterms:W3CDTF">2020-07-26T04:16:31Z</dcterms:created>
  <dcterms:modified xsi:type="dcterms:W3CDTF">2020-12-30T04:51:19Z</dcterms:modified>
</cp:coreProperties>
</file>